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29" documentId="8_{0795105B-16BD-4D46-8AAD-26EAA70B51A9}" xr6:coauthVersionLast="47" xr6:coauthVersionMax="47" xr10:uidLastSave="{F219D5FC-4CB2-4D63-A21D-781090AAC381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26" i="2"/>
  <c r="J25" i="5"/>
  <c r="J34" i="5"/>
  <c r="J23" i="5"/>
  <c r="J37" i="5"/>
  <c r="J39" i="5"/>
  <c r="J33" i="5"/>
  <c r="J27" i="5"/>
  <c r="J19" i="5"/>
  <c r="J26" i="5"/>
  <c r="J20" i="5"/>
  <c r="J24" i="5"/>
  <c r="J32" i="5"/>
  <c r="J36" i="5"/>
  <c r="J29" i="5"/>
  <c r="J31" i="5"/>
  <c r="J38" i="5"/>
  <c r="J18" i="5"/>
  <c r="J30" i="5"/>
  <c r="J21" i="5"/>
  <c r="J22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5" i="5"/>
  <c r="C34" i="5"/>
  <c r="C33" i="5"/>
  <c r="C18" i="5"/>
  <c r="C21" i="5"/>
  <c r="C22" i="5"/>
  <c r="C27" i="5"/>
  <c r="C32" i="5"/>
  <c r="C20" i="5"/>
  <c r="C19" i="5"/>
  <c r="C28" i="5"/>
  <c r="C24" i="5"/>
  <c r="C26" i="5"/>
  <c r="C31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3" i="5"/>
  <c r="C29" i="5"/>
  <c r="A14" i="4"/>
  <c r="A28" i="1"/>
  <c r="B28" i="1"/>
  <c r="A14" i="1"/>
  <c r="B14" i="1"/>
  <c r="A15" i="4"/>
  <c r="J57" i="2"/>
  <c r="J30" i="2"/>
  <c r="J27" i="2"/>
  <c r="J47" i="2"/>
  <c r="J48" i="2"/>
  <c r="J31" i="2"/>
  <c r="J45" i="2"/>
  <c r="J33" i="2"/>
  <c r="J36" i="2"/>
  <c r="J51" i="2"/>
  <c r="J61" i="2"/>
  <c r="J44" i="2"/>
  <c r="J56" i="2"/>
  <c r="J58" i="2"/>
  <c r="J37" i="2"/>
  <c r="J40" i="2"/>
  <c r="J43" i="2"/>
  <c r="J52" i="2"/>
  <c r="J35" i="2"/>
  <c r="J25" i="2"/>
  <c r="J19" i="2"/>
  <c r="J49" i="2"/>
  <c r="J20" i="2"/>
  <c r="J60" i="2"/>
  <c r="J22" i="2"/>
  <c r="J39" i="2"/>
  <c r="J59" i="2"/>
  <c r="J54" i="2"/>
  <c r="J34" i="2"/>
  <c r="J50" i="2"/>
  <c r="J24" i="2"/>
  <c r="J42" i="2"/>
  <c r="J53" i="2"/>
  <c r="J62" i="2"/>
  <c r="J29" i="2"/>
  <c r="J46" i="2"/>
  <c r="J28" i="2"/>
  <c r="J23" i="2"/>
  <c r="J55" i="2"/>
  <c r="J38" i="2"/>
  <c r="J21" i="2"/>
  <c r="J32" i="2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2" i="2"/>
  <c r="J41" i="2"/>
  <c r="C37" i="2"/>
  <c r="C28" i="2"/>
  <c r="C39" i="2"/>
  <c r="C27" i="2"/>
  <c r="C18" i="2"/>
  <c r="C26" i="2"/>
  <c r="C21" i="2"/>
  <c r="C24" i="2"/>
  <c r="C23" i="2"/>
  <c r="C34" i="2"/>
  <c r="C32" i="2"/>
  <c r="C19" i="2"/>
  <c r="C33" i="2"/>
  <c r="C36" i="2"/>
  <c r="C25" i="2"/>
  <c r="C35" i="2"/>
  <c r="C38" i="2"/>
  <c r="C31" i="2"/>
  <c r="C20" i="2"/>
  <c r="C29" i="2"/>
  <c r="C30" i="2"/>
  <c r="H62" i="3" l="1"/>
  <c r="H61" i="3"/>
  <c r="H60" i="3"/>
  <c r="H59" i="3"/>
  <c r="H58" i="3"/>
  <c r="M19" i="3"/>
  <c r="M18" i="3"/>
  <c r="M34" i="3"/>
  <c r="M20" i="3"/>
  <c r="H57" i="3"/>
  <c r="H56" i="3"/>
  <c r="H20" i="3"/>
  <c r="H55" i="3"/>
  <c r="H3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5" i="4"/>
  <c r="B55" i="4"/>
  <c r="A56" i="4"/>
  <c r="B56" i="4"/>
  <c r="A27" i="4"/>
  <c r="B27" i="4"/>
  <c r="A17" i="4"/>
  <c r="B17" i="4"/>
  <c r="A35" i="4"/>
  <c r="B35" i="4"/>
  <c r="A51" i="4"/>
  <c r="B51" i="4"/>
  <c r="A41" i="4"/>
  <c r="B41" i="4"/>
  <c r="A21" i="4"/>
  <c r="B21" i="4"/>
  <c r="A39" i="4"/>
  <c r="B39" i="4"/>
  <c r="A25" i="4"/>
  <c r="B25" i="4"/>
  <c r="A45" i="4"/>
  <c r="B45" i="4"/>
  <c r="A49" i="4"/>
  <c r="B49" i="4"/>
  <c r="A26" i="4"/>
  <c r="B26" i="4"/>
  <c r="B14" i="4"/>
  <c r="A38" i="4"/>
  <c r="B38" i="4"/>
  <c r="A19" i="4"/>
  <c r="B19" i="4"/>
  <c r="A52" i="4"/>
  <c r="B52" i="4"/>
  <c r="A46" i="4"/>
  <c r="B46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3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8" i="5"/>
  <c r="L22" i="5"/>
  <c r="L30" i="5"/>
  <c r="L36" i="5"/>
  <c r="L31" i="5"/>
  <c r="L38" i="5"/>
  <c r="L32" i="5"/>
  <c r="L21" i="5"/>
  <c r="L36" i="6"/>
  <c r="F40" i="5" s="1"/>
  <c r="M33" i="3"/>
  <c r="L15" i="6"/>
  <c r="F23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8" i="5"/>
  <c r="T40" i="3"/>
  <c r="M28" i="5"/>
  <c r="T39" i="3" s="1"/>
  <c r="M22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4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5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2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3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4" i="5" s="1"/>
  <c r="L17" i="6"/>
  <c r="F34" i="5" s="1"/>
  <c r="L18" i="6"/>
  <c r="F33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5" i="5" s="1"/>
  <c r="L30" i="6"/>
  <c r="F30" i="5" s="1"/>
  <c r="L29" i="6"/>
  <c r="F31" i="5" s="1"/>
  <c r="L23" i="6"/>
  <c r="F32" i="5" s="1"/>
  <c r="E43" i="4"/>
  <c r="F43" i="4" s="1"/>
  <c r="G43" i="4"/>
  <c r="H43" i="4"/>
  <c r="I43" i="4"/>
  <c r="J43" i="4"/>
  <c r="K43" i="4"/>
  <c r="E55" i="4"/>
  <c r="F55" i="4" s="1"/>
  <c r="G55" i="4"/>
  <c r="H55" i="4"/>
  <c r="I55" i="4"/>
  <c r="J55" i="4"/>
  <c r="K55" i="4"/>
  <c r="E56" i="4"/>
  <c r="F56" i="4" s="1"/>
  <c r="G56" i="4"/>
  <c r="H56" i="4"/>
  <c r="I56" i="4"/>
  <c r="J56" i="4"/>
  <c r="K56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1" i="4"/>
  <c r="F51" i="4" s="1"/>
  <c r="G51" i="4"/>
  <c r="H51" i="4"/>
  <c r="I51" i="4"/>
  <c r="J51" i="4"/>
  <c r="K51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9" i="4"/>
  <c r="F49" i="4" s="1"/>
  <c r="G49" i="4"/>
  <c r="H49" i="4"/>
  <c r="I49" i="4"/>
  <c r="J49" i="4"/>
  <c r="K49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2" i="4"/>
  <c r="F52" i="4" s="1"/>
  <c r="G52" i="4"/>
  <c r="H52" i="4"/>
  <c r="I52" i="4"/>
  <c r="J52" i="4"/>
  <c r="K52" i="4"/>
  <c r="E46" i="4"/>
  <c r="F46" i="4" s="1"/>
  <c r="G46" i="4"/>
  <c r="H46" i="4"/>
  <c r="I46" i="4"/>
  <c r="J46" i="4"/>
  <c r="K46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4" i="4"/>
  <c r="F54" i="4" s="1"/>
  <c r="G54" i="4"/>
  <c r="H54" i="4"/>
  <c r="I54" i="4"/>
  <c r="J54" i="4"/>
  <c r="K54" i="4"/>
  <c r="E36" i="4"/>
  <c r="F36" i="4" s="1"/>
  <c r="G36" i="4"/>
  <c r="H36" i="4"/>
  <c r="I36" i="4"/>
  <c r="J36" i="4"/>
  <c r="K36" i="4"/>
  <c r="E57" i="4"/>
  <c r="F57" i="4" s="1"/>
  <c r="G57" i="4"/>
  <c r="H57" i="4"/>
  <c r="I57" i="4"/>
  <c r="J57" i="4"/>
  <c r="K57" i="4"/>
  <c r="E53" i="4"/>
  <c r="F53" i="4" s="1"/>
  <c r="G53" i="4"/>
  <c r="H53" i="4"/>
  <c r="I53" i="4"/>
  <c r="J53" i="4"/>
  <c r="K53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8" i="4"/>
  <c r="F48" i="4" s="1"/>
  <c r="G48" i="4"/>
  <c r="H48" i="4"/>
  <c r="I48" i="4"/>
  <c r="J48" i="4"/>
  <c r="K48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8" i="4"/>
  <c r="F58" i="4" s="1"/>
  <c r="G58" i="4"/>
  <c r="H58" i="4"/>
  <c r="I58" i="4"/>
  <c r="J58" i="4"/>
  <c r="K58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7" i="4"/>
  <c r="F47" i="4" s="1"/>
  <c r="G47" i="4"/>
  <c r="H47" i="4"/>
  <c r="I47" i="4"/>
  <c r="J47" i="4"/>
  <c r="K47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50" i="4"/>
  <c r="J50" i="4"/>
  <c r="I50" i="4"/>
  <c r="H50" i="4"/>
  <c r="G50" i="4"/>
  <c r="E50" i="4"/>
  <c r="A54" i="4"/>
  <c r="B54" i="4"/>
  <c r="A36" i="4"/>
  <c r="B36" i="4"/>
  <c r="A57" i="4"/>
  <c r="B57" i="4"/>
  <c r="A53" i="4"/>
  <c r="B53" i="4"/>
  <c r="A29" i="4"/>
  <c r="B29" i="4"/>
  <c r="A20" i="4"/>
  <c r="B20" i="4"/>
  <c r="A22" i="4"/>
  <c r="B22" i="4"/>
  <c r="A31" i="4"/>
  <c r="B31" i="4"/>
  <c r="A48" i="4"/>
  <c r="B48" i="4"/>
  <c r="A42" i="4"/>
  <c r="B42" i="4"/>
  <c r="A28" i="4"/>
  <c r="B28" i="4"/>
  <c r="A23" i="4"/>
  <c r="B23" i="4"/>
  <c r="A30" i="4"/>
  <c r="B30" i="4"/>
  <c r="A58" i="4"/>
  <c r="B58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7" i="4"/>
  <c r="B47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50" i="4"/>
  <c r="B50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L32" i="2" l="1"/>
  <c r="E30" i="2"/>
  <c r="L21" i="2"/>
  <c r="L47" i="2"/>
  <c r="E36" i="2"/>
  <c r="L38" i="2"/>
  <c r="E25" i="2"/>
  <c r="L36" i="2"/>
  <c r="E29" i="2"/>
  <c r="L55" i="2"/>
  <c r="L44" i="2"/>
  <c r="E37" i="2"/>
  <c r="L45" i="2"/>
  <c r="L57" i="2"/>
  <c r="L37" i="2"/>
  <c r="E20" i="2"/>
  <c r="L48" i="2"/>
  <c r="L23" i="2"/>
  <c r="L33" i="2"/>
  <c r="L31" i="2"/>
  <c r="L27" i="2"/>
  <c r="L30" i="2"/>
  <c r="L28" i="2"/>
  <c r="L46" i="2"/>
  <c r="L39" i="2"/>
  <c r="E23" i="2"/>
  <c r="E38" i="2"/>
  <c r="L35" i="2"/>
  <c r="E28" i="2"/>
  <c r="E33" i="2"/>
  <c r="E27" i="2"/>
  <c r="E39" i="2"/>
  <c r="E32" i="2"/>
  <c r="E35" i="2"/>
  <c r="L56" i="2"/>
  <c r="L29" i="2"/>
  <c r="E31" i="2"/>
  <c r="E19" i="2"/>
  <c r="E34" i="2"/>
  <c r="E18" i="2"/>
  <c r="E24" i="2"/>
  <c r="E22" i="2"/>
  <c r="L22" i="2"/>
  <c r="L49" i="2"/>
  <c r="L43" i="2"/>
  <c r="L53" i="2"/>
  <c r="L20" i="2"/>
  <c r="L51" i="2"/>
  <c r="L25" i="2"/>
  <c r="L61" i="2"/>
  <c r="L19" i="2"/>
  <c r="L40" i="2"/>
  <c r="L58" i="2"/>
  <c r="L52" i="2"/>
  <c r="L59" i="2"/>
  <c r="L60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2" i="4"/>
  <c r="L26" i="4"/>
  <c r="L39" i="4"/>
  <c r="L35" i="4"/>
  <c r="L55" i="4"/>
  <c r="L68" i="4"/>
  <c r="L64" i="4"/>
  <c r="L61" i="4"/>
  <c r="L65" i="4"/>
  <c r="L56" i="4"/>
  <c r="L74" i="4"/>
  <c r="L75" i="4"/>
  <c r="L70" i="4"/>
  <c r="L66" i="4"/>
  <c r="L59" i="4"/>
  <c r="L38" i="4"/>
  <c r="L45" i="4"/>
  <c r="L41" i="4"/>
  <c r="R19" i="3"/>
  <c r="L81" i="4"/>
  <c r="L60" i="4"/>
  <c r="L19" i="4"/>
  <c r="L49" i="4"/>
  <c r="L21" i="4"/>
  <c r="L17" i="4"/>
  <c r="L43" i="4"/>
  <c r="L18" i="4"/>
  <c r="L46" i="4"/>
  <c r="L14" i="4"/>
  <c r="L25" i="4"/>
  <c r="L51" i="4"/>
  <c r="L27" i="4"/>
  <c r="L80" i="4"/>
  <c r="L38" i="1"/>
  <c r="F42" i="2" s="1"/>
  <c r="M31" i="3"/>
  <c r="M29" i="3"/>
  <c r="M28" i="3"/>
  <c r="L44" i="4"/>
  <c r="L34" i="4"/>
  <c r="L36" i="4"/>
  <c r="L28" i="4"/>
  <c r="L53" i="4"/>
  <c r="L33" i="4"/>
  <c r="L47" i="4"/>
  <c r="L32" i="4"/>
  <c r="L79" i="4"/>
  <c r="L78" i="4"/>
  <c r="L37" i="4"/>
  <c r="L16" i="4"/>
  <c r="L23" i="4"/>
  <c r="L20" i="4"/>
  <c r="L29" i="4"/>
  <c r="L77" i="4"/>
  <c r="L40" i="4"/>
  <c r="L58" i="4"/>
  <c r="L30" i="4"/>
  <c r="L57" i="4"/>
  <c r="L54" i="4"/>
  <c r="L24" i="4"/>
  <c r="L42" i="4"/>
  <c r="L48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30" i="2" l="1"/>
  <c r="F46" i="2"/>
  <c r="E46" i="3" s="1"/>
  <c r="F29" i="2"/>
  <c r="M48" i="2"/>
  <c r="M57" i="2"/>
  <c r="O33" i="3"/>
  <c r="O19" i="3"/>
  <c r="M27" i="2"/>
  <c r="F20" i="2"/>
  <c r="F38" i="2"/>
  <c r="M33" i="2"/>
  <c r="M31" i="2"/>
  <c r="M30" i="2"/>
  <c r="M45" i="2"/>
  <c r="M47" i="2"/>
  <c r="F37" i="2"/>
  <c r="F24" i="2"/>
  <c r="M39" i="2"/>
  <c r="F25" i="2"/>
  <c r="F19" i="2"/>
  <c r="F23" i="2"/>
  <c r="F22" i="2"/>
  <c r="F28" i="2"/>
  <c r="F32" i="2"/>
  <c r="M35" i="2"/>
  <c r="F36" i="2"/>
  <c r="F39" i="2"/>
  <c r="F18" i="2"/>
  <c r="F34" i="2"/>
  <c r="F31" i="2"/>
  <c r="F33" i="2"/>
  <c r="F35" i="2"/>
  <c r="F27" i="2"/>
  <c r="M60" i="2"/>
  <c r="M20" i="2"/>
  <c r="M51" i="2"/>
  <c r="M43" i="2"/>
  <c r="M37" i="2"/>
  <c r="M49" i="2"/>
  <c r="M40" i="2"/>
  <c r="M56" i="2"/>
  <c r="M61" i="2"/>
  <c r="M52" i="2"/>
  <c r="M73" i="2"/>
  <c r="J73" i="3" s="1"/>
  <c r="M67" i="2"/>
  <c r="J67" i="3" s="1"/>
  <c r="M46" i="2"/>
  <c r="M63" i="2"/>
  <c r="J63" i="3" s="1"/>
  <c r="M68" i="2"/>
  <c r="J68" i="3" s="1"/>
  <c r="M75" i="2"/>
  <c r="J75" i="3" s="1"/>
  <c r="M36" i="2"/>
  <c r="M29" i="2"/>
  <c r="M58" i="2"/>
  <c r="M82" i="2"/>
  <c r="M44" i="2"/>
  <c r="M23" i="2"/>
  <c r="M64" i="2"/>
  <c r="J64" i="3" s="1"/>
  <c r="M74" i="2"/>
  <c r="J74" i="3" s="1"/>
  <c r="M66" i="2"/>
  <c r="J66" i="3" s="1"/>
  <c r="M55" i="2"/>
  <c r="M38" i="2"/>
  <c r="M71" i="2"/>
  <c r="J71" i="3" s="1"/>
  <c r="M19" i="2"/>
  <c r="M32" i="2"/>
  <c r="M79" i="2"/>
  <c r="J79" i="3" s="1"/>
  <c r="M80" i="2"/>
  <c r="J80" i="3" s="1"/>
  <c r="M21" i="2"/>
  <c r="M65" i="2"/>
  <c r="J65" i="3" s="1"/>
  <c r="M70" i="2"/>
  <c r="J70" i="3" s="1"/>
  <c r="M59" i="2"/>
  <c r="M81" i="2"/>
  <c r="M78" i="2"/>
  <c r="J78" i="3" s="1"/>
  <c r="M76" i="2"/>
  <c r="J76" i="3" s="1"/>
  <c r="M69" i="2"/>
  <c r="J69" i="3" s="1"/>
  <c r="M77" i="2"/>
  <c r="J77" i="3" s="1"/>
  <c r="M25" i="2"/>
  <c r="M72" i="2"/>
  <c r="J72" i="3" s="1"/>
  <c r="M53" i="2"/>
  <c r="M28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19" i="3" l="1"/>
  <c r="J22" i="3"/>
  <c r="J20" i="3"/>
  <c r="J21" i="3"/>
  <c r="E39" i="3"/>
  <c r="E38" i="3"/>
  <c r="E37" i="3"/>
  <c r="E36" i="3"/>
  <c r="E41" i="3"/>
  <c r="L50" i="4" l="1"/>
  <c r="M18" i="2" s="1"/>
  <c r="J28" i="3" s="1"/>
  <c r="F50" i="4"/>
  <c r="L18" i="2" s="1"/>
  <c r="L26" i="2" l="1"/>
  <c r="L41" i="2"/>
  <c r="M26" i="2"/>
  <c r="M41" i="2"/>
  <c r="L42" i="2"/>
  <c r="L62" i="2"/>
  <c r="M42" i="2"/>
  <c r="J60" i="3" s="1"/>
  <c r="M62" i="2"/>
  <c r="J62" i="3" s="1"/>
  <c r="L50" i="2"/>
  <c r="L24" i="2"/>
  <c r="M50" i="2"/>
  <c r="M24" i="2"/>
  <c r="M54" i="2"/>
  <c r="J61" i="3" s="1"/>
  <c r="M34" i="2"/>
  <c r="L54" i="2"/>
  <c r="L3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6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6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1" i="2"/>
  <c r="O28" i="3"/>
  <c r="O26" i="3"/>
  <c r="O29" i="3"/>
  <c r="O27" i="3"/>
  <c r="O21" i="3"/>
  <c r="E34" i="3"/>
  <c r="L22" i="1"/>
  <c r="F26" i="2" l="1"/>
  <c r="E25" i="3" s="1"/>
  <c r="F21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  <c r="H18" i="3"/>
</calcChain>
</file>

<file path=xl/sharedStrings.xml><?xml version="1.0" encoding="utf-8"?>
<sst xmlns="http://schemas.openxmlformats.org/spreadsheetml/2006/main" count="10547" uniqueCount="211">
  <si>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</si>
  <si>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</si>
  <si>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</si>
  <si>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</si>
  <si>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</si>
  <si>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</si>
  <si>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</si>
  <si>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</si>
  <si>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</si>
  <si>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</si>
  <si>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</si>
  <si>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</si>
  <si>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</si>
  <si>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</si>
  <si>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</si>
  <si>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</si>
  <si>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</si>
  <si>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</si>
  <si>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</si>
  <si>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</si>
  <si>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</si>
  <si>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</si>
  <si>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</si>
  <si>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</si>
  <si>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</si>
  <si>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</si>
  <si>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</si>
  <si>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</si>
  <si>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</si>
  <si>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</si>
  <si>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</si>
  <si>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</si>
  <si>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</si>
  <si>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</si>
  <si>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</si>
  <si>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</si>
  <si>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</si>
  <si>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</si>
  <si>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</si>
  <si>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</si>
  <si>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</si>
  <si>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</si>
  <si>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</si>
  <si>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</si>
  <si>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</si>
  <si>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</si>
  <si>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</si>
  <si>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</si>
  <si>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</si>
  <si>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</si>
  <si>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</si>
  <si>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</si>
  <si>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</si>
  <si>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</si>
  <si>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</si>
  <si>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</si>
  <si>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</si>
  <si>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</si>
  <si>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</si>
  <si>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</si>
  <si>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</si>
  <si>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</si>
  <si>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</si>
  <si>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</si>
  <si>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</si>
  <si>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</si>
  <si>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</si>
  <si>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</si>
  <si>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</si>
  <si>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</si>
  <si>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</si>
  <si>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</si>
  <si>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</si>
  <si>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</si>
  <si>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</si>
  <si>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</si>
  <si>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</si>
  <si>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</si>
  <si>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</si>
  <si>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</si>
  <si>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</si>
  <si>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</si>
  <si>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</si>
  <si>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</si>
  <si>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</si>
  <si>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</si>
  <si>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</si>
  <si>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</si>
  <si>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</si>
  <si>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</si>
  <si>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</si>
  <si>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</si>
  <si>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</si>
  <si>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</si>
  <si>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</si>
  <si>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</si>
  <si>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</si>
  <si>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</si>
  <si>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</si>
  <si>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</si>
  <si>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</si>
  <si>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</si>
  <si>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</si>
  <si>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</si>
  <si>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</si>
  <si>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</si>
  <si>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</si>
  <si>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</si>
  <si>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</si>
  <si>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</si>
  <si>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</si>
  <si>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</si>
  <si>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</si>
  <si>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</si>
  <si>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</si>
  <si>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</si>
  <si>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</si>
  <si>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</si>
  <si>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</si>
  <si>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</si>
  <si>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</si>
  <si>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</si>
  <si>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</si>
  <si>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</si>
  <si>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</si>
  <si>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</si>
  <si>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</si>
  <si>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</si>
  <si>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</si>
  <si>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</si>
  <si>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</si>
  <si>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</si>
  <si>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</si>
  <si>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</si>
  <si>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</si>
  <si>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</si>
  <si>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</si>
  <si>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</si>
  <si>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</si>
  <si>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</si>
  <si>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</si>
  <si>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</si>
  <si>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</si>
  <si>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</si>
  <si>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</si>
  <si>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</si>
  <si>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</si>
  <si>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</si>
  <si>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</si>
  <si>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</si>
  <si>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</si>
  <si>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</si>
  <si>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</si>
  <si>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</si>
  <si>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</si>
  <si>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</si>
  <si>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</si>
  <si>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</si>
  <si>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</si>
  <si>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</si>
  <si>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</si>
  <si>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</si>
  <si>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</si>
  <si>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</si>
  <si>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</si>
  <si>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</si>
  <si>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</si>
  <si>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</si>
  <si>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</si>
  <si>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</si>
  <si>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</si>
  <si>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</si>
  <si>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</si>
  <si>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</si>
  <si>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57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</si>
  <si>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</si>
  <si>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</si>
  <si>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</si>
  <si>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</si>
  <si>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</si>
  <si>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</si>
  <si>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</si>
  <si>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Horned Frog 1</t>
  </si>
  <si>
    <t>Horned Frog 2</t>
  </si>
  <si>
    <t>CMP Monthly (Anniston)</t>
  </si>
  <si>
    <t>Event 58</t>
  </si>
  <si>
    <t>November</t>
  </si>
  <si>
    <t>World Championship</t>
  </si>
  <si>
    <t>Event 59</t>
  </si>
  <si>
    <t>World Champ Elim</t>
  </si>
  <si>
    <t>World Champ Qual</t>
  </si>
  <si>
    <t>WVU Walther Cup 1</t>
  </si>
  <si>
    <t>WVU Walther Cup 2</t>
  </si>
  <si>
    <t>Polish Open Kaliber 1</t>
  </si>
  <si>
    <t>Polish Open Kaliber 2</t>
  </si>
  <si>
    <t>Natalia Siek</t>
  </si>
  <si>
    <t>December</t>
  </si>
  <si>
    <t>World Cup Final</t>
  </si>
  <si>
    <t>Event 71</t>
  </si>
  <si>
    <t>Event 72</t>
  </si>
  <si>
    <t>Event 73</t>
  </si>
  <si>
    <t>Event 74</t>
  </si>
  <si>
    <t>Event 75</t>
  </si>
  <si>
    <t>Event 31</t>
  </si>
  <si>
    <t>Event 32</t>
  </si>
  <si>
    <t>Event 33</t>
  </si>
  <si>
    <t>Event 34</t>
  </si>
  <si>
    <t>Event 35</t>
  </si>
  <si>
    <t>Event 36</t>
  </si>
  <si>
    <t>Event 37</t>
  </si>
  <si>
    <t>December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</si>
</sst>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U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3" ht="18.5" x14ac:dyDescent="0.45">
      <c r="B1" s="1" t="s">
        <v>0</v>
      </c>
    </row>
    <row r="2" spans="1:73" ht="18.5" x14ac:dyDescent="0.45">
      <c r="B2" s="1" t="s">
        <v>1</v>
      </c>
    </row>
    <row r="3" spans="1:73" x14ac:dyDescent="0.35">
      <c r="B3" s="2" t="str">
        <f>Summary!B2</f>
        <v>December 6, 2025</v>
      </c>
    </row>
    <row r="5" spans="1:73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3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3" x14ac:dyDescent="0.35">
      <c r="B7" s="102" t="s">
        <v>4</v>
      </c>
      <c r="C7" s="102"/>
      <c r="D7" s="102"/>
      <c r="E7" s="103"/>
      <c r="F7" s="6">
        <v>625</v>
      </c>
      <c r="I7" s="5"/>
    </row>
    <row r="10" spans="1:73" ht="18.5" x14ac:dyDescent="0.45">
      <c r="C10" s="7" t="s">
        <v>5</v>
      </c>
    </row>
    <row r="11" spans="1:73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 t="s">
        <v>15</v>
      </c>
      <c r="BT11" s="64" t="s">
        <v>15</v>
      </c>
      <c r="BU11" s="64" t="s">
        <v>15</v>
      </c>
    </row>
    <row r="12" spans="1:73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37</v>
      </c>
      <c r="R12" s="64" t="s">
        <v>37</v>
      </c>
      <c r="S12" s="64" t="s">
        <v>37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39</v>
      </c>
      <c r="AD12" s="64" t="s">
        <v>39</v>
      </c>
      <c r="AE12" s="64" t="s">
        <v>39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131</v>
      </c>
      <c r="AN12" s="64" t="s">
        <v>131</v>
      </c>
      <c r="AO12" s="64" t="s">
        <v>131</v>
      </c>
      <c r="AP12" s="64" t="s">
        <v>131</v>
      </c>
      <c r="AQ12" s="64" t="s">
        <v>131</v>
      </c>
      <c r="AR12" s="64" t="s">
        <v>131</v>
      </c>
      <c r="AS12" s="64" t="s">
        <v>40</v>
      </c>
      <c r="AT12" s="64" t="s">
        <v>40</v>
      </c>
      <c r="AU12" s="64" t="s">
        <v>40</v>
      </c>
      <c r="AV12" s="64" t="s">
        <v>41</v>
      </c>
      <c r="AW12" s="64" t="s">
        <v>41</v>
      </c>
      <c r="AX12" s="64" t="s">
        <v>41</v>
      </c>
      <c r="AY12" s="64" t="s">
        <v>41</v>
      </c>
      <c r="AZ12" s="64" t="s">
        <v>42</v>
      </c>
      <c r="BA12" s="64" t="s">
        <v>42</v>
      </c>
      <c r="BB12" s="64" t="s">
        <v>43</v>
      </c>
      <c r="BC12" s="64" t="s">
        <v>43</v>
      </c>
      <c r="BD12" s="64" t="s">
        <v>43</v>
      </c>
      <c r="BE12" s="64" t="s">
        <v>169</v>
      </c>
      <c r="BF12" s="64" t="s">
        <v>169</v>
      </c>
      <c r="BG12" s="64" t="s">
        <v>169</v>
      </c>
      <c r="BH12" s="64" t="s">
        <v>178</v>
      </c>
      <c r="BI12" s="64" t="s">
        <v>178</v>
      </c>
      <c r="BJ12" s="64" t="s">
        <v>178</v>
      </c>
      <c r="BK12" s="64" t="s">
        <v>178</v>
      </c>
      <c r="BL12" s="64" t="s">
        <v>178</v>
      </c>
      <c r="BM12" s="64" t="s">
        <v>186</v>
      </c>
      <c r="BN12" s="64" t="s">
        <v>186</v>
      </c>
      <c r="BO12" s="64" t="s">
        <v>186</v>
      </c>
      <c r="BP12" s="64" t="s">
        <v>186</v>
      </c>
      <c r="BQ12" s="64" t="s">
        <v>186</v>
      </c>
      <c r="BR12" s="64" t="s">
        <v>186</v>
      </c>
      <c r="BS12" s="64" t="s">
        <v>16</v>
      </c>
      <c r="BT12" s="64" t="s">
        <v>16</v>
      </c>
      <c r="BU12" s="64" t="s">
        <v>16</v>
      </c>
    </row>
    <row r="13" spans="1:73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52</v>
      </c>
      <c r="Q13" s="64" t="s">
        <v>111</v>
      </c>
      <c r="R13" s="64" t="s">
        <v>111</v>
      </c>
      <c r="S13" s="64" t="s">
        <v>112</v>
      </c>
      <c r="T13" s="64" t="s">
        <v>112</v>
      </c>
      <c r="U13" s="64" t="s">
        <v>47</v>
      </c>
      <c r="V13" s="64" t="s">
        <v>47</v>
      </c>
      <c r="W13" s="64" t="s">
        <v>44</v>
      </c>
      <c r="X13" s="64" t="s">
        <v>44</v>
      </c>
      <c r="Y13" s="64" t="s">
        <v>45</v>
      </c>
      <c r="Z13" s="64" t="s">
        <v>45</v>
      </c>
      <c r="AA13" s="64" t="s">
        <v>113</v>
      </c>
      <c r="AB13" s="64" t="s">
        <v>113</v>
      </c>
      <c r="AC13" s="64" t="s">
        <v>121</v>
      </c>
      <c r="AD13" s="64" t="s">
        <v>122</v>
      </c>
      <c r="AE13" s="64" t="s">
        <v>50</v>
      </c>
      <c r="AF13" s="64" t="s">
        <v>51</v>
      </c>
      <c r="AG13" s="64" t="s">
        <v>128</v>
      </c>
      <c r="AH13" s="64" t="s">
        <v>128</v>
      </c>
      <c r="AI13" s="64" t="s">
        <v>129</v>
      </c>
      <c r="AJ13" s="64" t="s">
        <v>129</v>
      </c>
      <c r="AK13" s="64" t="s">
        <v>46</v>
      </c>
      <c r="AL13" s="64" t="s">
        <v>133</v>
      </c>
      <c r="AM13" s="64" t="s">
        <v>71</v>
      </c>
      <c r="AN13" s="64" t="s">
        <v>132</v>
      </c>
      <c r="AO13" s="64" t="s">
        <v>144</v>
      </c>
      <c r="AP13" s="64" t="s">
        <v>135</v>
      </c>
      <c r="AQ13" s="64" t="s">
        <v>135</v>
      </c>
      <c r="AR13" s="64" t="s">
        <v>136</v>
      </c>
      <c r="AS13" s="64" t="s">
        <v>51</v>
      </c>
      <c r="AT13" s="64" t="s">
        <v>50</v>
      </c>
      <c r="AU13" s="64" t="s">
        <v>156</v>
      </c>
      <c r="AV13" s="64" t="s">
        <v>50</v>
      </c>
      <c r="AW13" s="64" t="s">
        <v>48</v>
      </c>
      <c r="AX13" s="64" t="s">
        <v>160</v>
      </c>
      <c r="AY13" s="64" t="s">
        <v>161</v>
      </c>
      <c r="AZ13" s="64" t="s">
        <v>162</v>
      </c>
      <c r="BA13" s="64" t="s">
        <v>163</v>
      </c>
      <c r="BB13" s="64" t="s">
        <v>49</v>
      </c>
      <c r="BC13" s="64" t="s">
        <v>164</v>
      </c>
      <c r="BD13" s="64" t="s">
        <v>51</v>
      </c>
      <c r="BE13" s="64" t="s">
        <v>171</v>
      </c>
      <c r="BF13" s="64" t="s">
        <v>50</v>
      </c>
      <c r="BG13" s="64" t="s">
        <v>176</v>
      </c>
      <c r="BH13" s="64" t="s">
        <v>179</v>
      </c>
      <c r="BI13" s="64" t="s">
        <v>180</v>
      </c>
      <c r="BJ13" s="64" t="s">
        <v>181</v>
      </c>
      <c r="BK13" s="64" t="s">
        <v>184</v>
      </c>
      <c r="BL13" s="64" t="s">
        <v>51</v>
      </c>
      <c r="BM13" s="64" t="s">
        <v>187</v>
      </c>
      <c r="BN13" s="64" t="s">
        <v>50</v>
      </c>
      <c r="BO13" s="64" t="s">
        <v>191</v>
      </c>
      <c r="BP13" s="64" t="s">
        <v>192</v>
      </c>
      <c r="BQ13" s="64" t="s">
        <v>193</v>
      </c>
      <c r="BR13" s="64" t="s">
        <v>194</v>
      </c>
      <c r="BS13" s="64" t="s">
        <v>174</v>
      </c>
      <c r="BT13" s="64" t="s">
        <v>185</v>
      </c>
      <c r="BU13" s="64" t="s">
        <v>188</v>
      </c>
    </row>
    <row r="14" spans="1:73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130</v>
      </c>
      <c r="E14" s="12">
        <f t="shared" ref="E14:E50" si="2">IF(COUNT(N14:BU14)=0,"", COUNT(N14:BU14))</f>
        <v>7</v>
      </c>
      <c r="F14" s="12">
        <f t="shared" ref="F14:F35" si="3">_xlfn.IFS(E14="","",E14=1,1,E14=2,2,E14=3,3,E14=4,4,E14=5,5,E14&gt;5,5)</f>
        <v>5</v>
      </c>
      <c r="G14" s="71">
        <f t="shared" ref="G14:G50" si="4">IFERROR(LARGE((N14:BU14),1),"")</f>
        <v>627.29999999999995</v>
      </c>
      <c r="H14" s="71">
        <f t="shared" ref="H14:H50" si="5">IFERROR(LARGE((N14:BU14),2),"")</f>
        <v>626.1</v>
      </c>
      <c r="I14" s="71">
        <f t="shared" ref="I14:I50" si="6">IFERROR(LARGE((N14:BU14),3),"")</f>
        <v>624.29999999999995</v>
      </c>
      <c r="J14" s="71">
        <f t="shared" ref="J14:J50" si="7">IFERROR(LARGE((N14:BU14),4),"")</f>
        <v>623.5</v>
      </c>
      <c r="K14" s="71">
        <f t="shared" ref="K14:K50" si="8">IFERROR(LARGE((N14:BU14),5),"")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>
        <v>626.1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>
        <v>623</v>
      </c>
      <c r="AQ14" s="12">
        <v>623.5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>
        <v>627.29999999999995</v>
      </c>
      <c r="AY14" s="12">
        <v>622.29999999999995</v>
      </c>
      <c r="AZ14" s="12">
        <v>614.5</v>
      </c>
      <c r="BA14" s="12">
        <v>624.29999999999995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</row>
    <row r="15" spans="1:73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62</v>
      </c>
      <c r="E15" s="12">
        <f t="shared" si="2"/>
        <v>12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>
        <v>628.70000000000005</v>
      </c>
      <c r="P15" s="12">
        <v>630.29999999999995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623.9</v>
      </c>
      <c r="AE15" s="12" t="s">
        <v>12</v>
      </c>
      <c r="AF15" s="12" t="s">
        <v>12</v>
      </c>
      <c r="AG15" s="12">
        <v>628.9</v>
      </c>
      <c r="AH15" s="12">
        <v>632.70000000000005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>
        <v>628.4</v>
      </c>
      <c r="AX15" s="12" t="s">
        <v>12</v>
      </c>
      <c r="AY15" s="12" t="s">
        <v>12</v>
      </c>
      <c r="AZ15" s="12">
        <v>625.20000000000005</v>
      </c>
      <c r="BA15" s="12">
        <v>626</v>
      </c>
      <c r="BB15" s="12">
        <v>631</v>
      </c>
      <c r="BC15" s="12" t="s">
        <v>12</v>
      </c>
      <c r="BD15" s="12">
        <v>628.4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>
        <v>628.4</v>
      </c>
      <c r="BP15" s="12">
        <v>628.5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</row>
    <row r="16" spans="1:73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108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>
        <v>627.4</v>
      </c>
      <c r="P16" s="12">
        <v>628.4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615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</row>
    <row r="17" spans="1:73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58</v>
      </c>
      <c r="E17" s="12">
        <f t="shared" si="2"/>
        <v>14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626.79999999999995</v>
      </c>
      <c r="J17" s="71">
        <f t="shared" si="7"/>
        <v>626.6</v>
      </c>
      <c r="K17" s="71">
        <f t="shared" si="8"/>
        <v>626.29999999999995</v>
      </c>
      <c r="L17" s="72">
        <f t="shared" si="9"/>
        <v>627.14</v>
      </c>
      <c r="N17" s="12" t="s">
        <v>12</v>
      </c>
      <c r="O17" s="12">
        <v>623.6</v>
      </c>
      <c r="P17" s="12">
        <v>628.70000000000005</v>
      </c>
      <c r="Q17" s="12" t="s">
        <v>12</v>
      </c>
      <c r="R17" s="12" t="s">
        <v>12</v>
      </c>
      <c r="S17" s="12" t="s">
        <v>12</v>
      </c>
      <c r="T17" s="12" t="s">
        <v>12</v>
      </c>
      <c r="U17" s="12">
        <v>626.29999999999995</v>
      </c>
      <c r="V17" s="12">
        <v>626.6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>
        <v>626.79999999999995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>
        <v>622.70000000000005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>
        <v>622.1</v>
      </c>
      <c r="AY17" s="12">
        <v>627.29999999999995</v>
      </c>
      <c r="AZ17" s="12">
        <v>620.29999999999995</v>
      </c>
      <c r="BA17" s="12">
        <v>622.6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>
        <v>625.9</v>
      </c>
      <c r="BJ17" s="12">
        <v>622.79999999999995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>
        <v>623.6</v>
      </c>
      <c r="BP17" s="12">
        <v>625.5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</row>
    <row r="18" spans="1:73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66</v>
      </c>
      <c r="E18" s="12">
        <f t="shared" si="2"/>
        <v>4</v>
      </c>
      <c r="F18" s="12">
        <f t="shared" si="3"/>
        <v>4</v>
      </c>
      <c r="G18" s="71">
        <f t="shared" si="4"/>
        <v>621.9</v>
      </c>
      <c r="H18" s="71">
        <f t="shared" si="5"/>
        <v>616.5</v>
      </c>
      <c r="I18" s="71">
        <f t="shared" si="6"/>
        <v>612.5</v>
      </c>
      <c r="J18" s="71">
        <f t="shared" si="7"/>
        <v>606.5</v>
      </c>
      <c r="K18" s="71" t="str">
        <f t="shared" si="8"/>
        <v/>
      </c>
      <c r="L18" s="72">
        <f t="shared" si="9"/>
        <v>614.35</v>
      </c>
      <c r="N18" s="12" t="s">
        <v>12</v>
      </c>
      <c r="O18" s="12">
        <v>616.5</v>
      </c>
      <c r="P18" s="12">
        <v>621.9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>
        <v>606.5</v>
      </c>
      <c r="BA18" s="12">
        <v>612.5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</row>
    <row r="19" spans="1:73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63</v>
      </c>
      <c r="E19" s="12">
        <f t="shared" si="2"/>
        <v>17</v>
      </c>
      <c r="F19" s="12">
        <f t="shared" si="3"/>
        <v>5</v>
      </c>
      <c r="G19" s="71">
        <f t="shared" si="4"/>
        <v>629.29999999999995</v>
      </c>
      <c r="H19" s="71">
        <f t="shared" si="5"/>
        <v>628.79999999999995</v>
      </c>
      <c r="I19" s="71">
        <f t="shared" si="6"/>
        <v>627.4</v>
      </c>
      <c r="J19" s="71">
        <f t="shared" si="7"/>
        <v>627.1</v>
      </c>
      <c r="K19" s="71">
        <f t="shared" si="8"/>
        <v>626.79999999999995</v>
      </c>
      <c r="L19" s="72">
        <f t="shared" si="9"/>
        <v>627.87999999999988</v>
      </c>
      <c r="N19" s="12" t="s">
        <v>12</v>
      </c>
      <c r="O19" s="12">
        <v>629.29999999999995</v>
      </c>
      <c r="P19" s="12">
        <v>624.20000000000005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>
        <v>626.1</v>
      </c>
      <c r="X19" s="12">
        <v>620.5</v>
      </c>
      <c r="Y19" s="12">
        <v>623.79999999999995</v>
      </c>
      <c r="Z19" s="12">
        <v>623.20000000000005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>
        <v>622.5</v>
      </c>
      <c r="AH19" s="12">
        <v>622.20000000000005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>
        <v>626.4</v>
      </c>
      <c r="AS19" s="12">
        <v>626.6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>
        <v>627.4</v>
      </c>
      <c r="BA19" s="12">
        <v>624.4</v>
      </c>
      <c r="BB19" s="12" t="s">
        <v>12</v>
      </c>
      <c r="BC19" s="12" t="s">
        <v>12</v>
      </c>
      <c r="BD19" s="12">
        <v>626.79999999999995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>
        <v>628.79999999999995</v>
      </c>
      <c r="BJ19" s="12">
        <v>626.6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>
        <v>627.1</v>
      </c>
      <c r="BP19" s="12">
        <v>626.79999999999995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</row>
    <row r="20" spans="1:73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60</v>
      </c>
      <c r="E20" s="12">
        <f t="shared" si="2"/>
        <v>22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634.20000000000005</v>
      </c>
      <c r="J20" s="71">
        <f t="shared" si="7"/>
        <v>632.9</v>
      </c>
      <c r="K20" s="71">
        <f t="shared" si="8"/>
        <v>632.79999999999995</v>
      </c>
      <c r="L20" s="72">
        <f t="shared" si="9"/>
        <v>634.06000000000006</v>
      </c>
      <c r="N20" s="12" t="s">
        <v>12</v>
      </c>
      <c r="O20" s="12">
        <v>625</v>
      </c>
      <c r="P20" s="12">
        <v>629.70000000000005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>
        <v>635.5</v>
      </c>
      <c r="X20" s="12">
        <v>628.4</v>
      </c>
      <c r="Y20" s="12">
        <v>632.9</v>
      </c>
      <c r="Z20" s="12">
        <v>631.9</v>
      </c>
      <c r="AA20" s="12" t="s">
        <v>12</v>
      </c>
      <c r="AB20" s="12" t="s">
        <v>12</v>
      </c>
      <c r="AC20" s="12">
        <v>621.9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>
        <v>630.1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>
        <v>623.79999999999995</v>
      </c>
      <c r="AS20" s="12">
        <v>629.9</v>
      </c>
      <c r="AT20" s="12" t="s">
        <v>12</v>
      </c>
      <c r="AU20" s="12" t="s">
        <v>12</v>
      </c>
      <c r="AV20" s="12" t="s">
        <v>12</v>
      </c>
      <c r="AW20" s="12">
        <v>630.79999999999995</v>
      </c>
      <c r="AX20" s="12" t="s">
        <v>12</v>
      </c>
      <c r="AY20" s="12" t="s">
        <v>12</v>
      </c>
      <c r="AZ20" s="12">
        <v>627.79999999999995</v>
      </c>
      <c r="BA20" s="12">
        <v>629.1</v>
      </c>
      <c r="BB20" s="12">
        <v>632.1</v>
      </c>
      <c r="BC20" s="12" t="s">
        <v>12</v>
      </c>
      <c r="BD20" s="12">
        <v>634.9</v>
      </c>
      <c r="BE20" s="12" t="s">
        <v>12</v>
      </c>
      <c r="BF20" s="12">
        <v>630.29999999999995</v>
      </c>
      <c r="BG20" s="12" t="s">
        <v>12</v>
      </c>
      <c r="BH20" s="12" t="s">
        <v>12</v>
      </c>
      <c r="BI20" s="12">
        <v>631.6</v>
      </c>
      <c r="BJ20" s="12">
        <v>631.5</v>
      </c>
      <c r="BK20" s="12" t="s">
        <v>12</v>
      </c>
      <c r="BL20" s="12">
        <v>632.79999999999995</v>
      </c>
      <c r="BM20" s="12">
        <v>631.4</v>
      </c>
      <c r="BN20" s="12" t="s">
        <v>12</v>
      </c>
      <c r="BO20" s="12" t="s">
        <v>12</v>
      </c>
      <c r="BP20" s="12" t="s">
        <v>12</v>
      </c>
      <c r="BQ20" s="12">
        <v>634.20000000000005</v>
      </c>
      <c r="BR20" s="12">
        <v>626.20000000000005</v>
      </c>
      <c r="BS20" s="12" t="s">
        <v>12</v>
      </c>
      <c r="BT20" s="12" t="s">
        <v>12</v>
      </c>
      <c r="BU20" s="12" t="s">
        <v>12</v>
      </c>
    </row>
    <row r="21" spans="1:73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55</v>
      </c>
      <c r="E21" s="12">
        <f t="shared" si="2"/>
        <v>7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628.4</v>
      </c>
      <c r="K21" s="71">
        <f t="shared" si="8"/>
        <v>627.9</v>
      </c>
      <c r="L21" s="72">
        <f t="shared" si="9"/>
        <v>629.24</v>
      </c>
      <c r="N21" s="12" t="s">
        <v>12</v>
      </c>
      <c r="O21" s="12">
        <v>624.4</v>
      </c>
      <c r="P21" s="12">
        <v>627.9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>
        <v>630</v>
      </c>
      <c r="AH21" s="12">
        <v>628.4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>
        <v>627.79999999999995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>
        <v>630.20000000000005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>
        <v>629.70000000000005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</row>
    <row r="22" spans="1:73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20</v>
      </c>
      <c r="F22" s="12">
        <f t="shared" si="3"/>
        <v>5</v>
      </c>
      <c r="G22" s="71">
        <f t="shared" si="4"/>
        <v>631.70000000000005</v>
      </c>
      <c r="H22" s="71">
        <f t="shared" si="5"/>
        <v>631</v>
      </c>
      <c r="I22" s="71">
        <f t="shared" si="6"/>
        <v>630.5</v>
      </c>
      <c r="J22" s="71">
        <f t="shared" si="7"/>
        <v>629.79999999999995</v>
      </c>
      <c r="K22" s="71">
        <f t="shared" si="8"/>
        <v>629.70000000000005</v>
      </c>
      <c r="L22" s="72">
        <f t="shared" si="9"/>
        <v>630.54</v>
      </c>
      <c r="N22" s="12" t="s">
        <v>12</v>
      </c>
      <c r="O22" s="12">
        <v>628</v>
      </c>
      <c r="P22" s="12">
        <v>627.4</v>
      </c>
      <c r="Q22" s="12">
        <v>628.79999999999995</v>
      </c>
      <c r="R22" s="12">
        <v>626.29999999999995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>
        <v>631.70000000000005</v>
      </c>
      <c r="Z22" s="12">
        <v>628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>
        <v>629.79999999999995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622</v>
      </c>
      <c r="AN22" s="12" t="s">
        <v>12</v>
      </c>
      <c r="AO22" s="12">
        <v>626</v>
      </c>
      <c r="AP22" s="12" t="s">
        <v>12</v>
      </c>
      <c r="AQ22" s="12" t="s">
        <v>12</v>
      </c>
      <c r="AR22" s="12" t="s">
        <v>12</v>
      </c>
      <c r="AS22" s="12">
        <v>628.6</v>
      </c>
      <c r="AT22" s="12" t="s">
        <v>12</v>
      </c>
      <c r="AU22" s="12" t="s">
        <v>12</v>
      </c>
      <c r="AV22" s="12" t="s">
        <v>12</v>
      </c>
      <c r="AW22" s="12">
        <v>626</v>
      </c>
      <c r="AX22" s="12" t="s">
        <v>12</v>
      </c>
      <c r="AY22" s="12" t="s">
        <v>12</v>
      </c>
      <c r="AZ22" s="12">
        <v>621</v>
      </c>
      <c r="BA22" s="12">
        <v>629.70000000000005</v>
      </c>
      <c r="BB22" s="12">
        <v>628.79999999999995</v>
      </c>
      <c r="BC22" s="12" t="s">
        <v>12</v>
      </c>
      <c r="BD22" s="12" t="s">
        <v>12</v>
      </c>
      <c r="BE22" s="12" t="s">
        <v>12</v>
      </c>
      <c r="BF22" s="12">
        <v>627.1</v>
      </c>
      <c r="BG22" s="12" t="s">
        <v>12</v>
      </c>
      <c r="BH22" s="12" t="s">
        <v>12</v>
      </c>
      <c r="BI22" s="12">
        <v>630.5</v>
      </c>
      <c r="BJ22" s="12">
        <v>625.79999999999995</v>
      </c>
      <c r="BK22" s="12" t="s">
        <v>12</v>
      </c>
      <c r="BL22" s="12" t="s">
        <v>12</v>
      </c>
      <c r="BM22" s="12" t="s">
        <v>12</v>
      </c>
      <c r="BN22" s="12">
        <v>625.9</v>
      </c>
      <c r="BO22" s="12" t="s">
        <v>12</v>
      </c>
      <c r="BP22" s="12" t="s">
        <v>12</v>
      </c>
      <c r="BQ22" s="12">
        <v>631</v>
      </c>
      <c r="BR22" s="12">
        <v>624.4</v>
      </c>
      <c r="BS22" s="12" t="s">
        <v>12</v>
      </c>
      <c r="BT22" s="12" t="s">
        <v>12</v>
      </c>
      <c r="BU22" s="12" t="s">
        <v>12</v>
      </c>
    </row>
    <row r="23" spans="1:73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64</v>
      </c>
      <c r="E23" s="12">
        <f t="shared" si="2"/>
        <v>17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629.5</v>
      </c>
      <c r="K23" s="71">
        <f t="shared" si="8"/>
        <v>629</v>
      </c>
      <c r="L23" s="72">
        <f t="shared" si="9"/>
        <v>629.83999999999992</v>
      </c>
      <c r="N23" s="12" t="s">
        <v>12</v>
      </c>
      <c r="O23" s="12">
        <v>627.29999999999995</v>
      </c>
      <c r="P23" s="12">
        <v>628.4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626.1</v>
      </c>
      <c r="AE23" s="12" t="s">
        <v>12</v>
      </c>
      <c r="AF23" s="12" t="s">
        <v>12</v>
      </c>
      <c r="AG23" s="12">
        <v>629</v>
      </c>
      <c r="AH23" s="12">
        <v>630.6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>
        <v>627.5</v>
      </c>
      <c r="AO23" s="12" t="s">
        <v>12</v>
      </c>
      <c r="AP23" s="12">
        <v>629</v>
      </c>
      <c r="AQ23" s="12">
        <v>626.20000000000005</v>
      </c>
      <c r="AR23" s="12" t="s">
        <v>12</v>
      </c>
      <c r="AS23" s="12" t="s">
        <v>12</v>
      </c>
      <c r="AT23" s="12" t="s">
        <v>12</v>
      </c>
      <c r="AU23" s="12">
        <v>628</v>
      </c>
      <c r="AV23" s="12" t="s">
        <v>12</v>
      </c>
      <c r="AW23" s="12" t="s">
        <v>12</v>
      </c>
      <c r="AX23" s="12">
        <v>629.79999999999995</v>
      </c>
      <c r="AY23" s="12">
        <v>630.29999999999995</v>
      </c>
      <c r="AZ23" s="12">
        <v>624.1</v>
      </c>
      <c r="BA23" s="12">
        <v>625.20000000000005</v>
      </c>
      <c r="BB23" s="12">
        <v>626.70000000000005</v>
      </c>
      <c r="BC23" s="12">
        <v>623.70000000000005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>
        <v>628.5</v>
      </c>
      <c r="BP23" s="12">
        <v>629.5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</row>
    <row r="24" spans="1:73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56</v>
      </c>
      <c r="E24" s="12">
        <f t="shared" si="2"/>
        <v>14</v>
      </c>
      <c r="F24" s="12">
        <f t="shared" si="3"/>
        <v>5</v>
      </c>
      <c r="G24" s="71">
        <f t="shared" si="4"/>
        <v>631.6</v>
      </c>
      <c r="H24" s="71">
        <f t="shared" si="5"/>
        <v>630.70000000000005</v>
      </c>
      <c r="I24" s="71">
        <f t="shared" si="6"/>
        <v>629.6</v>
      </c>
      <c r="J24" s="71">
        <f t="shared" si="7"/>
        <v>629.6</v>
      </c>
      <c r="K24" s="71">
        <f t="shared" si="8"/>
        <v>629.1</v>
      </c>
      <c r="L24" s="72">
        <f t="shared" si="9"/>
        <v>630.12</v>
      </c>
      <c r="N24" s="12" t="s">
        <v>12</v>
      </c>
      <c r="O24" s="12">
        <v>626.70000000000005</v>
      </c>
      <c r="P24" s="12">
        <v>627.20000000000005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621.20000000000005</v>
      </c>
      <c r="V24" s="12">
        <v>625.4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>
        <v>629.1</v>
      </c>
      <c r="AW24" s="12" t="s">
        <v>12</v>
      </c>
      <c r="AX24" s="12">
        <v>630.70000000000005</v>
      </c>
      <c r="AY24" s="12">
        <v>627.9</v>
      </c>
      <c r="AZ24" s="12">
        <v>626.6</v>
      </c>
      <c r="BA24" s="12">
        <v>629.6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>
        <v>626.9</v>
      </c>
      <c r="BJ24" s="12">
        <v>631.6</v>
      </c>
      <c r="BK24" s="12" t="s">
        <v>12</v>
      </c>
      <c r="BL24" s="12" t="s">
        <v>12</v>
      </c>
      <c r="BM24" s="12" t="s">
        <v>12</v>
      </c>
      <c r="BN24" s="12">
        <v>623.70000000000005</v>
      </c>
      <c r="BO24" s="12">
        <v>624.29999999999995</v>
      </c>
      <c r="BP24" s="12">
        <v>629.6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</row>
    <row r="25" spans="1:73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69</v>
      </c>
      <c r="E25" s="12">
        <f t="shared" si="2"/>
        <v>22</v>
      </c>
      <c r="F25" s="12">
        <f t="shared" si="3"/>
        <v>5</v>
      </c>
      <c r="G25" s="71">
        <f t="shared" si="4"/>
        <v>625</v>
      </c>
      <c r="H25" s="71">
        <f t="shared" si="5"/>
        <v>623.1</v>
      </c>
      <c r="I25" s="71">
        <f t="shared" si="6"/>
        <v>621.79999999999995</v>
      </c>
      <c r="J25" s="71">
        <f t="shared" si="7"/>
        <v>621.6</v>
      </c>
      <c r="K25" s="71">
        <f t="shared" si="8"/>
        <v>621.4</v>
      </c>
      <c r="L25" s="72">
        <f t="shared" si="9"/>
        <v>622.58000000000004</v>
      </c>
      <c r="N25" s="12" t="s">
        <v>12</v>
      </c>
      <c r="O25" s="12">
        <v>621.6</v>
      </c>
      <c r="P25" s="12">
        <v>621.20000000000005</v>
      </c>
      <c r="Q25" s="12" t="s">
        <v>12</v>
      </c>
      <c r="R25" s="12" t="s">
        <v>12</v>
      </c>
      <c r="S25" s="12">
        <v>618.79999999999995</v>
      </c>
      <c r="T25" s="12">
        <v>620.70000000000005</v>
      </c>
      <c r="U25" s="12" t="s">
        <v>12</v>
      </c>
      <c r="V25" s="12" t="s">
        <v>12</v>
      </c>
      <c r="W25" s="12">
        <v>621.79999999999995</v>
      </c>
      <c r="X25" s="12">
        <v>621.4</v>
      </c>
      <c r="Y25" s="12" t="s">
        <v>12</v>
      </c>
      <c r="Z25" s="12" t="s">
        <v>12</v>
      </c>
      <c r="AA25" s="12">
        <v>619.20000000000005</v>
      </c>
      <c r="AB25" s="12">
        <v>623.1</v>
      </c>
      <c r="AC25" s="12">
        <v>621.1</v>
      </c>
      <c r="AD25" s="12" t="s">
        <v>12</v>
      </c>
      <c r="AE25" s="12">
        <v>614.1</v>
      </c>
      <c r="AF25" s="12" t="s">
        <v>12</v>
      </c>
      <c r="AG25" s="12">
        <v>615.20000000000005</v>
      </c>
      <c r="AH25" s="12" t="s">
        <v>12</v>
      </c>
      <c r="AI25" s="12" t="s">
        <v>12</v>
      </c>
      <c r="AJ25" s="12" t="s">
        <v>12</v>
      </c>
      <c r="AK25" s="12">
        <v>616.6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>
        <v>616.4</v>
      </c>
      <c r="AQ25" s="12">
        <v>616.9</v>
      </c>
      <c r="AR25" s="12" t="s">
        <v>12</v>
      </c>
      <c r="AS25" s="12" t="s">
        <v>12</v>
      </c>
      <c r="AT25" s="12" t="s">
        <v>12</v>
      </c>
      <c r="AU25" s="12">
        <v>620.70000000000005</v>
      </c>
      <c r="AV25" s="12" t="s">
        <v>12</v>
      </c>
      <c r="AW25" s="12" t="s">
        <v>12</v>
      </c>
      <c r="AX25" s="12">
        <v>619.1</v>
      </c>
      <c r="AY25" s="12">
        <v>620.1</v>
      </c>
      <c r="AZ25" s="12">
        <v>616.29999999999995</v>
      </c>
      <c r="BA25" s="12">
        <v>616.9</v>
      </c>
      <c r="BB25" s="12">
        <v>616.4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>
        <v>625</v>
      </c>
      <c r="BP25" s="12">
        <v>621.4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</row>
    <row r="26" spans="1:73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67</v>
      </c>
      <c r="E26" s="12">
        <f t="shared" si="2"/>
        <v>6</v>
      </c>
      <c r="F26" s="12">
        <f t="shared" si="3"/>
        <v>5</v>
      </c>
      <c r="G26" s="71">
        <f t="shared" si="4"/>
        <v>625.9</v>
      </c>
      <c r="H26" s="71">
        <f t="shared" si="5"/>
        <v>625.20000000000005</v>
      </c>
      <c r="I26" s="71">
        <f t="shared" si="6"/>
        <v>622.29999999999995</v>
      </c>
      <c r="J26" s="71">
        <f t="shared" si="7"/>
        <v>622.20000000000005</v>
      </c>
      <c r="K26" s="71">
        <f t="shared" si="8"/>
        <v>621.6</v>
      </c>
      <c r="L26" s="72">
        <f t="shared" si="9"/>
        <v>623.43999999999994</v>
      </c>
      <c r="N26" s="12" t="s">
        <v>12</v>
      </c>
      <c r="O26" s="12">
        <v>621.6</v>
      </c>
      <c r="P26" s="12">
        <v>625.20000000000005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622.29999999999995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>
        <v>625.9</v>
      </c>
      <c r="BJ26" s="12">
        <v>620.79999999999995</v>
      </c>
      <c r="BK26" s="12">
        <v>622.20000000000005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</row>
    <row r="27" spans="1:73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61</v>
      </c>
      <c r="E27" s="12">
        <f t="shared" si="2"/>
        <v>11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629.6</v>
      </c>
      <c r="L27" s="72">
        <f t="shared" si="9"/>
        <v>631.31999999999994</v>
      </c>
      <c r="N27" s="12" t="s">
        <v>12</v>
      </c>
      <c r="O27" s="12">
        <v>626</v>
      </c>
      <c r="P27" s="12">
        <v>629.9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628.9</v>
      </c>
      <c r="AE27" s="12" t="s">
        <v>12</v>
      </c>
      <c r="AF27" s="12" t="s">
        <v>12</v>
      </c>
      <c r="AG27" s="12">
        <v>625.29999999999995</v>
      </c>
      <c r="AH27" s="12">
        <v>632.9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>
        <v>632.20000000000005</v>
      </c>
      <c r="AQ27" s="12">
        <v>625.1</v>
      </c>
      <c r="AR27" s="12" t="s">
        <v>12</v>
      </c>
      <c r="AS27" s="12" t="s">
        <v>12</v>
      </c>
      <c r="AT27" s="12" t="s">
        <v>12</v>
      </c>
      <c r="AU27" s="12">
        <v>632</v>
      </c>
      <c r="AV27" s="12" t="s">
        <v>12</v>
      </c>
      <c r="AW27" s="12">
        <v>629.6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>
        <v>626.29999999999995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>
        <v>621.4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</row>
    <row r="28" spans="1:73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141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>
        <v>625.9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>
        <v>622.79999999999995</v>
      </c>
      <c r="AY28" s="12">
        <v>627.4</v>
      </c>
      <c r="AZ28" s="12">
        <v>619.70000000000005</v>
      </c>
      <c r="BA28" s="12">
        <v>619.5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</row>
    <row r="29" spans="1:73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173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>
        <v>628.4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</row>
    <row r="30" spans="1:73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54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>
        <v>631.20000000000005</v>
      </c>
      <c r="P30" s="12">
        <v>629.20000000000005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627.79999999999995</v>
      </c>
      <c r="V30" s="12">
        <v>624.79999999999995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>
        <v>630.4</v>
      </c>
      <c r="AX30" s="12" t="s">
        <v>12</v>
      </c>
      <c r="AY30" s="12" t="s">
        <v>12</v>
      </c>
      <c r="AZ30" s="12">
        <v>628.70000000000005</v>
      </c>
      <c r="BA30" s="12">
        <v>627.1</v>
      </c>
      <c r="BB30" s="12" t="s">
        <v>12</v>
      </c>
      <c r="BC30" s="12" t="s">
        <v>12</v>
      </c>
      <c r="BD30" s="12">
        <v>628.29999999999995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</row>
    <row r="31" spans="1:73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59</v>
      </c>
      <c r="E31" s="12">
        <f t="shared" si="2"/>
        <v>6</v>
      </c>
      <c r="F31" s="12">
        <f t="shared" si="3"/>
        <v>5</v>
      </c>
      <c r="G31" s="71">
        <f t="shared" si="4"/>
        <v>621.79999999999995</v>
      </c>
      <c r="H31" s="71">
        <f t="shared" si="5"/>
        <v>620.9</v>
      </c>
      <c r="I31" s="71">
        <f t="shared" si="6"/>
        <v>619.79999999999995</v>
      </c>
      <c r="J31" s="71">
        <f t="shared" si="7"/>
        <v>616</v>
      </c>
      <c r="K31" s="71">
        <f t="shared" si="8"/>
        <v>614.4</v>
      </c>
      <c r="L31" s="72">
        <f t="shared" si="9"/>
        <v>618.58000000000004</v>
      </c>
      <c r="N31" s="12" t="s">
        <v>12</v>
      </c>
      <c r="O31" s="12">
        <v>621.79999999999995</v>
      </c>
      <c r="P31" s="12">
        <v>620.9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>
        <v>616</v>
      </c>
      <c r="AH31" s="12">
        <v>619.79999999999995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>
        <v>606.4</v>
      </c>
      <c r="AY31" s="12">
        <v>614.4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</row>
    <row r="32" spans="1:73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70</v>
      </c>
      <c r="E32" s="12">
        <f t="shared" si="2"/>
        <v>4</v>
      </c>
      <c r="F32" s="12">
        <f t="shared" si="3"/>
        <v>4</v>
      </c>
      <c r="G32" s="71">
        <f t="shared" si="4"/>
        <v>622.4</v>
      </c>
      <c r="H32" s="71">
        <f t="shared" si="5"/>
        <v>621.5</v>
      </c>
      <c r="I32" s="71">
        <f t="shared" si="6"/>
        <v>620.79999999999995</v>
      </c>
      <c r="J32" s="71">
        <f t="shared" si="7"/>
        <v>616.6</v>
      </c>
      <c r="K32" s="71" t="str">
        <f t="shared" si="8"/>
        <v/>
      </c>
      <c r="L32" s="72">
        <f t="shared" si="9"/>
        <v>620.32500000000005</v>
      </c>
      <c r="N32" s="12" t="s">
        <v>12</v>
      </c>
      <c r="O32" s="12">
        <v>622.4</v>
      </c>
      <c r="P32" s="12">
        <v>621.5</v>
      </c>
      <c r="Q32" s="12" t="s">
        <v>12</v>
      </c>
      <c r="R32" s="12" t="s">
        <v>12</v>
      </c>
      <c r="S32" s="12" t="s">
        <v>12</v>
      </c>
      <c r="T32" s="12" t="s">
        <v>12</v>
      </c>
      <c r="U32" s="12">
        <v>620.79999999999995</v>
      </c>
      <c r="V32" s="12">
        <v>616.6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</row>
    <row r="33" spans="1:73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53</v>
      </c>
      <c r="E33" s="12">
        <f t="shared" si="2"/>
        <v>19</v>
      </c>
      <c r="F33" s="12">
        <f t="shared" si="3"/>
        <v>5</v>
      </c>
      <c r="G33" s="71">
        <f t="shared" si="4"/>
        <v>633.70000000000005</v>
      </c>
      <c r="H33" s="71">
        <f t="shared" si="5"/>
        <v>631</v>
      </c>
      <c r="I33" s="71">
        <f t="shared" si="6"/>
        <v>630.9</v>
      </c>
      <c r="J33" s="71">
        <f t="shared" si="7"/>
        <v>630.5</v>
      </c>
      <c r="K33" s="71">
        <f t="shared" si="8"/>
        <v>629.5</v>
      </c>
      <c r="L33" s="72">
        <f t="shared" si="9"/>
        <v>631.12</v>
      </c>
      <c r="N33" s="12" t="s">
        <v>12</v>
      </c>
      <c r="O33" s="12">
        <v>622.29999999999995</v>
      </c>
      <c r="P33" s="12">
        <v>626.5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>
        <v>627.1</v>
      </c>
      <c r="X33" s="12">
        <v>624.29999999999995</v>
      </c>
      <c r="Y33" s="12">
        <v>621.70000000000005</v>
      </c>
      <c r="Z33" s="12">
        <v>624.5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>
        <v>623.5</v>
      </c>
      <c r="AH33" s="12">
        <v>627.20000000000005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630.9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630.5</v>
      </c>
      <c r="AW33" s="12" t="s">
        <v>12</v>
      </c>
      <c r="AX33" s="12">
        <v>626.5</v>
      </c>
      <c r="AY33" s="12">
        <v>627.1</v>
      </c>
      <c r="AZ33" s="12">
        <v>629</v>
      </c>
      <c r="BA33" s="12">
        <v>625</v>
      </c>
      <c r="BB33" s="12" t="s">
        <v>12</v>
      </c>
      <c r="BC33" s="12" t="s">
        <v>12</v>
      </c>
      <c r="BD33" s="12">
        <v>633.70000000000005</v>
      </c>
      <c r="BE33" s="12" t="s">
        <v>12</v>
      </c>
      <c r="BF33" s="12">
        <v>629.5</v>
      </c>
      <c r="BG33" s="12" t="s">
        <v>12</v>
      </c>
      <c r="BH33" s="12" t="s">
        <v>12</v>
      </c>
      <c r="BI33" s="12">
        <v>628.9</v>
      </c>
      <c r="BJ33" s="12">
        <v>631</v>
      </c>
      <c r="BK33" s="12" t="s">
        <v>12</v>
      </c>
      <c r="BL33" s="12" t="s">
        <v>12</v>
      </c>
      <c r="BM33" s="12">
        <v>625.4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</row>
    <row r="34" spans="1:73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65</v>
      </c>
      <c r="E34" s="12">
        <f t="shared" si="2"/>
        <v>14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>
        <v>624.1</v>
      </c>
      <c r="P34" s="12">
        <v>623.20000000000005</v>
      </c>
      <c r="Q34" s="12" t="s">
        <v>12</v>
      </c>
      <c r="R34" s="12" t="s">
        <v>12</v>
      </c>
      <c r="S34" s="12">
        <v>622.20000000000005</v>
      </c>
      <c r="T34" s="12">
        <v>619.5</v>
      </c>
      <c r="U34" s="12" t="s">
        <v>12</v>
      </c>
      <c r="V34" s="12" t="s">
        <v>12</v>
      </c>
      <c r="W34" s="12">
        <v>626</v>
      </c>
      <c r="X34" s="12">
        <v>620.70000000000005</v>
      </c>
      <c r="Y34" s="12" t="s">
        <v>12</v>
      </c>
      <c r="Z34" s="12" t="s">
        <v>12</v>
      </c>
      <c r="AA34" s="12">
        <v>627.79999999999995</v>
      </c>
      <c r="AB34" s="12">
        <v>624.9</v>
      </c>
      <c r="AC34" s="12">
        <v>616.9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>
        <v>624.79999999999995</v>
      </c>
      <c r="AQ34" s="12">
        <v>625.1</v>
      </c>
      <c r="AR34" s="12" t="s">
        <v>12</v>
      </c>
      <c r="AS34" s="12" t="s">
        <v>12</v>
      </c>
      <c r="AT34" s="12" t="s">
        <v>12</v>
      </c>
      <c r="AU34" s="12">
        <v>616</v>
      </c>
      <c r="AV34" s="12" t="s">
        <v>12</v>
      </c>
      <c r="AW34" s="12" t="s">
        <v>12</v>
      </c>
      <c r="AX34" s="12">
        <v>624.29999999999995</v>
      </c>
      <c r="AY34" s="12">
        <v>624.6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</row>
    <row r="35" spans="1:73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68</v>
      </c>
      <c r="E35" s="12">
        <f t="shared" si="2"/>
        <v>12</v>
      </c>
      <c r="F35" s="12">
        <f t="shared" si="3"/>
        <v>5</v>
      </c>
      <c r="G35" s="71">
        <f t="shared" si="4"/>
        <v>626.70000000000005</v>
      </c>
      <c r="H35" s="71">
        <f t="shared" si="5"/>
        <v>626.5</v>
      </c>
      <c r="I35" s="71">
        <f t="shared" si="6"/>
        <v>624.79999999999995</v>
      </c>
      <c r="J35" s="71">
        <f t="shared" si="7"/>
        <v>624.6</v>
      </c>
      <c r="K35" s="71">
        <f t="shared" si="8"/>
        <v>624.6</v>
      </c>
      <c r="L35" s="72">
        <f t="shared" si="9"/>
        <v>625.43999999999994</v>
      </c>
      <c r="N35" s="12" t="s">
        <v>12</v>
      </c>
      <c r="O35" s="12">
        <v>624.79999999999995</v>
      </c>
      <c r="P35" s="12">
        <v>624.6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>
        <v>626.5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>
        <v>622.4</v>
      </c>
      <c r="AO35" s="12" t="s">
        <v>12</v>
      </c>
      <c r="AP35" s="12">
        <v>623.5</v>
      </c>
      <c r="AQ35" s="12">
        <v>623.29999999999995</v>
      </c>
      <c r="AR35" s="12" t="s">
        <v>12</v>
      </c>
      <c r="AS35" s="12" t="s">
        <v>12</v>
      </c>
      <c r="AT35" s="12" t="s">
        <v>12</v>
      </c>
      <c r="AU35" s="12">
        <v>618.29999999999995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>
        <v>617.29999999999995</v>
      </c>
      <c r="BA35" s="12">
        <v>616.20000000000005</v>
      </c>
      <c r="BB35" s="12">
        <v>620.6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>
        <v>624.6</v>
      </c>
      <c r="BP35" s="12">
        <v>626.70000000000005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</row>
    <row r="36" spans="1:73" x14ac:dyDescent="0.35">
      <c r="C36" s="12">
        <v>25</v>
      </c>
      <c r="E36" s="12" t="str">
        <f t="shared" si="2"/>
        <v/>
      </c>
      <c r="F36" s="12" t="str">
        <f t="shared" ref="F36:F38" si="10">_xlfn.IFS(E36="","",E36=1,1,E36=2,2,E36=3,3,E36=4,4,E36=5,5,E36&gt;5,5)</f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ref="L36:L38" si="11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</row>
    <row r="37" spans="1:73" x14ac:dyDescent="0.35">
      <c r="C37" s="12">
        <v>26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</row>
    <row r="38" spans="1:73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</row>
    <row r="39" spans="1:73" x14ac:dyDescent="0.35">
      <c r="A39" t="str">
        <f t="shared" ref="A39:A49" si="12">IF(D39="","",(RIGHT(D39,LEN(D39)-SEARCH(" ",D39,1))))</f>
        <v/>
      </c>
      <c r="B39" t="str">
        <f t="shared" ref="B39:B49" si="13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4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ref="L39:L49" si="15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</row>
    <row r="40" spans="1:73" x14ac:dyDescent="0.35">
      <c r="A40" t="str">
        <f t="shared" si="12"/>
        <v/>
      </c>
      <c r="B40" t="str">
        <f t="shared" si="13"/>
        <v/>
      </c>
      <c r="C40" s="12">
        <v>29</v>
      </c>
      <c r="E40" s="12" t="str">
        <f t="shared" si="2"/>
        <v/>
      </c>
      <c r="F40" s="12" t="str">
        <f t="shared" si="14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</row>
    <row r="41" spans="1:73" x14ac:dyDescent="0.35">
      <c r="A41" t="str">
        <f t="shared" si="12"/>
        <v/>
      </c>
      <c r="B41" t="str">
        <f t="shared" si="13"/>
        <v/>
      </c>
      <c r="C41" s="12">
        <v>30</v>
      </c>
      <c r="E41" s="12" t="str">
        <f t="shared" si="2"/>
        <v/>
      </c>
      <c r="F41" s="12" t="str">
        <f t="shared" si="14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</row>
    <row r="42" spans="1:73" x14ac:dyDescent="0.35">
      <c r="A42" t="str">
        <f t="shared" si="12"/>
        <v/>
      </c>
      <c r="B42" t="str">
        <f t="shared" si="13"/>
        <v/>
      </c>
      <c r="C42" s="12">
        <v>31</v>
      </c>
      <c r="E42" s="12" t="str">
        <f t="shared" si="2"/>
        <v/>
      </c>
      <c r="F42" s="12" t="str">
        <f t="shared" si="14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si="15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</row>
    <row r="43" spans="1:73" x14ac:dyDescent="0.35">
      <c r="A43" t="str">
        <f t="shared" si="12"/>
        <v/>
      </c>
      <c r="B43" t="str">
        <f t="shared" si="13"/>
        <v/>
      </c>
      <c r="C43" s="12">
        <v>32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</row>
    <row r="44" spans="1:73" x14ac:dyDescent="0.35">
      <c r="A44" t="str">
        <f t="shared" si="12"/>
        <v/>
      </c>
      <c r="B44" t="str">
        <f t="shared" si="13"/>
        <v/>
      </c>
      <c r="C44" s="12">
        <v>33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</row>
    <row r="45" spans="1:73" x14ac:dyDescent="0.35">
      <c r="A45" t="str">
        <f t="shared" si="12"/>
        <v/>
      </c>
      <c r="B45" t="str">
        <f t="shared" si="13"/>
        <v/>
      </c>
      <c r="C45" s="12">
        <v>34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</row>
    <row r="46" spans="1:73" x14ac:dyDescent="0.35">
      <c r="A46" t="str">
        <f t="shared" si="12"/>
        <v/>
      </c>
      <c r="B46" t="str">
        <f t="shared" si="13"/>
        <v/>
      </c>
      <c r="C46" s="12">
        <v>35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</row>
    <row r="47" spans="1:73" x14ac:dyDescent="0.35">
      <c r="A47" t="str">
        <f t="shared" si="12"/>
        <v/>
      </c>
      <c r="B47" t="str">
        <f t="shared" si="13"/>
        <v/>
      </c>
      <c r="C47" s="12">
        <v>36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</row>
    <row r="48" spans="1:73" x14ac:dyDescent="0.35">
      <c r="A48" t="str">
        <f t="shared" si="12"/>
        <v/>
      </c>
      <c r="B48" t="str">
        <f t="shared" si="13"/>
        <v/>
      </c>
      <c r="C48" s="12">
        <v>37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</row>
    <row r="49" spans="1:73" x14ac:dyDescent="0.35">
      <c r="A49" t="str">
        <f t="shared" si="12"/>
        <v/>
      </c>
      <c r="B49" t="str">
        <f t="shared" si="13"/>
        <v/>
      </c>
      <c r="C49" s="12">
        <v>38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</row>
    <row r="50" spans="1:73" x14ac:dyDescent="0.35">
      <c r="E50" s="12" t="str">
        <f t="shared" si="2"/>
        <v/>
      </c>
      <c r="F50" s="12" t="str">
        <f t="shared" ref="F50" si="16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ref="L50" si="17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</row>
  </sheetData>
  <sortState xmlns:xlrd2="http://schemas.microsoft.com/office/spreadsheetml/2017/richdata2" ref="A14:BU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U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K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9" ht="18.5" x14ac:dyDescent="0.45">
      <c r="B1" s="1" t="s">
        <v>0</v>
      </c>
    </row>
    <row r="2" spans="1:89" ht="18.5" x14ac:dyDescent="0.45">
      <c r="B2" s="1" t="s">
        <v>28</v>
      </c>
    </row>
    <row r="3" spans="1:89" x14ac:dyDescent="0.35">
      <c r="B3" s="2" t="str">
        <f>Summary!B2</f>
        <v>December 6, 2025</v>
      </c>
    </row>
    <row r="5" spans="1:89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9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9" x14ac:dyDescent="0.35">
      <c r="B7" s="102" t="s">
        <v>4</v>
      </c>
      <c r="C7" s="102"/>
      <c r="D7" s="102"/>
      <c r="E7" s="103"/>
      <c r="F7" s="6">
        <v>625</v>
      </c>
      <c r="I7" s="5"/>
    </row>
    <row r="10" spans="1:89" ht="18.5" x14ac:dyDescent="0.45">
      <c r="C10" s="7" t="s">
        <v>5</v>
      </c>
    </row>
    <row r="11" spans="1:89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>
        <v>2025</v>
      </c>
      <c r="CE11" s="64">
        <v>2025</v>
      </c>
      <c r="CF11" s="64">
        <v>2025</v>
      </c>
      <c r="CG11" s="64" t="s">
        <v>15</v>
      </c>
      <c r="CH11" s="64" t="s">
        <v>15</v>
      </c>
      <c r="CI11" s="64" t="s">
        <v>15</v>
      </c>
      <c r="CJ11" s="64" t="s">
        <v>15</v>
      </c>
      <c r="CK11" s="64" t="s">
        <v>15</v>
      </c>
    </row>
    <row r="12" spans="1:89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37</v>
      </c>
      <c r="R12" s="64" t="s">
        <v>37</v>
      </c>
      <c r="S12" s="64" t="s">
        <v>37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38</v>
      </c>
      <c r="AE12" s="64" t="s">
        <v>39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131</v>
      </c>
      <c r="AP12" s="64" t="s">
        <v>131</v>
      </c>
      <c r="AQ12" s="64" t="s">
        <v>131</v>
      </c>
      <c r="AR12" s="64" t="s">
        <v>131</v>
      </c>
      <c r="AS12" s="64" t="s">
        <v>131</v>
      </c>
      <c r="AT12" s="64" t="s">
        <v>131</v>
      </c>
      <c r="AU12" s="64" t="s">
        <v>131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43</v>
      </c>
      <c r="BI12" s="64" t="s">
        <v>43</v>
      </c>
      <c r="BJ12" s="64" t="s">
        <v>169</v>
      </c>
      <c r="BK12" s="64" t="s">
        <v>169</v>
      </c>
      <c r="BL12" s="64" t="s">
        <v>169</v>
      </c>
      <c r="BM12" s="64" t="s">
        <v>169</v>
      </c>
      <c r="BN12" s="64" t="s">
        <v>169</v>
      </c>
      <c r="BO12" s="64" t="s">
        <v>169</v>
      </c>
      <c r="BP12" s="64" t="s">
        <v>169</v>
      </c>
      <c r="BQ12" s="64" t="s">
        <v>169</v>
      </c>
      <c r="BR12" s="64" t="s">
        <v>178</v>
      </c>
      <c r="BS12" s="64" t="s">
        <v>178</v>
      </c>
      <c r="BT12" s="64" t="s">
        <v>178</v>
      </c>
      <c r="BU12" s="64" t="s">
        <v>178</v>
      </c>
      <c r="BV12" s="64" t="s">
        <v>178</v>
      </c>
      <c r="BW12" s="64" t="s">
        <v>178</v>
      </c>
      <c r="BX12" s="64" t="s">
        <v>178</v>
      </c>
      <c r="BY12" s="64" t="s">
        <v>186</v>
      </c>
      <c r="BZ12" s="64" t="s">
        <v>186</v>
      </c>
      <c r="CA12" s="64" t="s">
        <v>186</v>
      </c>
      <c r="CB12" s="64" t="s">
        <v>186</v>
      </c>
      <c r="CC12" s="64" t="s">
        <v>186</v>
      </c>
      <c r="CD12" s="64" t="s">
        <v>186</v>
      </c>
      <c r="CE12" s="64" t="s">
        <v>186</v>
      </c>
      <c r="CF12" s="64" t="s">
        <v>196</v>
      </c>
      <c r="CG12" s="64" t="s">
        <v>16</v>
      </c>
      <c r="CH12" s="64" t="s">
        <v>16</v>
      </c>
      <c r="CI12" s="64" t="s">
        <v>16</v>
      </c>
      <c r="CJ12" s="64" t="s">
        <v>16</v>
      </c>
      <c r="CK12" s="64" t="s">
        <v>16</v>
      </c>
    </row>
    <row r="13" spans="1:89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52</v>
      </c>
      <c r="Q13" s="64" t="s">
        <v>111</v>
      </c>
      <c r="R13" s="64" t="s">
        <v>111</v>
      </c>
      <c r="S13" s="64" t="s">
        <v>112</v>
      </c>
      <c r="T13" s="64" t="s">
        <v>112</v>
      </c>
      <c r="U13" s="64" t="s">
        <v>47</v>
      </c>
      <c r="V13" s="64" t="s">
        <v>47</v>
      </c>
      <c r="W13" s="64" t="s">
        <v>44</v>
      </c>
      <c r="X13" s="64" t="s">
        <v>44</v>
      </c>
      <c r="Y13" s="64" t="s">
        <v>45</v>
      </c>
      <c r="Z13" s="64" t="s">
        <v>45</v>
      </c>
      <c r="AA13" s="64" t="s">
        <v>113</v>
      </c>
      <c r="AB13" s="64" t="s">
        <v>113</v>
      </c>
      <c r="AC13" s="64" t="s">
        <v>116</v>
      </c>
      <c r="AD13" s="64" t="s">
        <v>117</v>
      </c>
      <c r="AE13" s="64" t="s">
        <v>120</v>
      </c>
      <c r="AF13" s="64" t="s">
        <v>122</v>
      </c>
      <c r="AG13" s="64" t="s">
        <v>50</v>
      </c>
      <c r="AH13" s="64" t="s">
        <v>51</v>
      </c>
      <c r="AI13" s="64" t="s">
        <v>128</v>
      </c>
      <c r="AJ13" s="64" t="s">
        <v>128</v>
      </c>
      <c r="AK13" s="64" t="s">
        <v>129</v>
      </c>
      <c r="AL13" s="64" t="s">
        <v>129</v>
      </c>
      <c r="AM13" s="64" t="s">
        <v>46</v>
      </c>
      <c r="AN13" s="64" t="s">
        <v>134</v>
      </c>
      <c r="AO13" s="64" t="s">
        <v>132</v>
      </c>
      <c r="AP13" s="64" t="s">
        <v>71</v>
      </c>
      <c r="AQ13" s="64" t="s">
        <v>132</v>
      </c>
      <c r="AR13" s="64" t="s">
        <v>144</v>
      </c>
      <c r="AS13" s="64" t="s">
        <v>135</v>
      </c>
      <c r="AT13" s="64" t="s">
        <v>135</v>
      </c>
      <c r="AU13" s="64" t="s">
        <v>136</v>
      </c>
      <c r="AV13" s="64" t="s">
        <v>51</v>
      </c>
      <c r="AW13" s="64" t="s">
        <v>50</v>
      </c>
      <c r="AX13" s="64" t="s">
        <v>156</v>
      </c>
      <c r="AY13" s="64" t="s">
        <v>50</v>
      </c>
      <c r="AZ13" s="64" t="s">
        <v>48</v>
      </c>
      <c r="BA13" s="64" t="s">
        <v>160</v>
      </c>
      <c r="BB13" s="64" t="s">
        <v>161</v>
      </c>
      <c r="BC13" s="64" t="s">
        <v>162</v>
      </c>
      <c r="BD13" s="64" t="s">
        <v>163</v>
      </c>
      <c r="BE13" s="64" t="s">
        <v>49</v>
      </c>
      <c r="BF13" s="64" t="s">
        <v>164</v>
      </c>
      <c r="BG13" s="64" t="s">
        <v>51</v>
      </c>
      <c r="BH13" s="64" t="s">
        <v>165</v>
      </c>
      <c r="BI13" s="64" t="s">
        <v>166</v>
      </c>
      <c r="BJ13" s="64" t="s">
        <v>170</v>
      </c>
      <c r="BK13" s="64" t="s">
        <v>171</v>
      </c>
      <c r="BL13" s="64" t="s">
        <v>172</v>
      </c>
      <c r="BM13" s="64" t="s">
        <v>51</v>
      </c>
      <c r="BN13" s="64" t="s">
        <v>175</v>
      </c>
      <c r="BO13" s="64" t="s">
        <v>50</v>
      </c>
      <c r="BP13" s="64" t="s">
        <v>176</v>
      </c>
      <c r="BQ13" s="64" t="s">
        <v>177</v>
      </c>
      <c r="BR13" s="64" t="s">
        <v>179</v>
      </c>
      <c r="BS13" s="64" t="s">
        <v>180</v>
      </c>
      <c r="BT13" s="64" t="s">
        <v>181</v>
      </c>
      <c r="BU13" s="64" t="s">
        <v>182</v>
      </c>
      <c r="BV13" s="64" t="s">
        <v>183</v>
      </c>
      <c r="BW13" s="64" t="s">
        <v>184</v>
      </c>
      <c r="BX13" s="64" t="s">
        <v>51</v>
      </c>
      <c r="BY13" s="64" t="s">
        <v>187</v>
      </c>
      <c r="BZ13" s="64" t="s">
        <v>51</v>
      </c>
      <c r="CA13" s="64" t="s">
        <v>50</v>
      </c>
      <c r="CB13" s="64" t="s">
        <v>191</v>
      </c>
      <c r="CC13" s="64" t="s">
        <v>192</v>
      </c>
      <c r="CD13" s="64" t="s">
        <v>193</v>
      </c>
      <c r="CE13" s="64" t="s">
        <v>194</v>
      </c>
      <c r="CF13" s="64" t="s">
        <v>197</v>
      </c>
      <c r="CG13" s="64" t="s">
        <v>198</v>
      </c>
      <c r="CH13" s="64" t="s">
        <v>199</v>
      </c>
      <c r="CI13" s="64" t="s">
        <v>200</v>
      </c>
      <c r="CJ13" s="64" t="s">
        <v>201</v>
      </c>
      <c r="CK13" s="64" t="s">
        <v>202</v>
      </c>
    </row>
    <row r="14" spans="1:89" x14ac:dyDescent="0.35">
      <c r="A14" t="str">
        <f t="shared" ref="A14:A58" si="0">IF(D14="","",(RIGHT(D14,LEN(D14)-SEARCH(" ",D14,1))))</f>
        <v>Ayers</v>
      </c>
      <c r="B14" t="str">
        <f t="shared" ref="B14:B58" si="1">IF(D14="","",(LEFT(D14,SEARCH(" ",D14,1))))</f>
        <v xml:space="preserve">Gabrielle </v>
      </c>
      <c r="C14" s="12">
        <v>46</v>
      </c>
      <c r="D14" t="s">
        <v>143</v>
      </c>
      <c r="E14" s="12">
        <f t="shared" ref="E14:E45" si="2">IF(COUNT(N14:CK14)=0,"", COUNT(N14:CK14))</f>
        <v>1</v>
      </c>
      <c r="F14" s="12">
        <f t="shared" ref="F14:F58" si="3">_xlfn.IFS(E14="","",E14=1,1,E14=2,2,E14=3,3,E14=4,4,E14=5,5,E14&gt;5,5)</f>
        <v>1</v>
      </c>
      <c r="G14" s="71">
        <f t="shared" ref="G14:G45" si="4">IFERROR(LARGE((N14:CK14),1),"")</f>
        <v>625.20000000000005</v>
      </c>
      <c r="H14" s="71" t="str">
        <f t="shared" ref="H14:H45" si="5">IFERROR(LARGE((N14:CK14),2),"")</f>
        <v/>
      </c>
      <c r="I14" s="71" t="str">
        <f t="shared" ref="I14:I45" si="6">IFERROR(LARGE((N14:CK14),3),"")</f>
        <v/>
      </c>
      <c r="J14" s="71" t="str">
        <f t="shared" ref="J14:J45" si="7">IFERROR(LARGE((N14:CK14),4),"")</f>
        <v/>
      </c>
      <c r="K14" s="71" t="str">
        <f t="shared" ref="K14:K58" si="8">IFERROR(LARGE((N14:CK14),5),"")</f>
        <v/>
      </c>
      <c r="L14" s="72">
        <f t="shared" ref="L14:L58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>
        <v>625.20000000000005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  <c r="CI14" s="12" t="s">
        <v>12</v>
      </c>
      <c r="CJ14" s="12" t="s">
        <v>12</v>
      </c>
      <c r="CK14" s="12" t="s">
        <v>12</v>
      </c>
    </row>
    <row r="15" spans="1:89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87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>
        <v>620.4</v>
      </c>
      <c r="P15" s="12">
        <v>624.5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>
        <v>626.79999999999995</v>
      </c>
      <c r="AT15" s="12">
        <v>628.70000000000005</v>
      </c>
      <c r="AU15" s="12" t="s">
        <v>12</v>
      </c>
      <c r="AV15" s="12" t="s">
        <v>12</v>
      </c>
      <c r="AW15" s="12" t="s">
        <v>12</v>
      </c>
      <c r="AX15" s="12">
        <v>626.9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>
        <v>623.6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  <c r="CH15" s="12" t="s">
        <v>12</v>
      </c>
      <c r="CI15" s="12" t="s">
        <v>12</v>
      </c>
      <c r="CJ15" s="12" t="s">
        <v>12</v>
      </c>
      <c r="CK15" s="12" t="s">
        <v>12</v>
      </c>
    </row>
    <row r="16" spans="1:89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89</v>
      </c>
      <c r="E16" s="12">
        <f t="shared" si="2"/>
        <v>11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>
        <v>626.20000000000005</v>
      </c>
      <c r="P16" s="12">
        <v>627.4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>
        <v>628.1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>
        <v>620.79999999999995</v>
      </c>
      <c r="AT16" s="12">
        <v>617.20000000000005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>
        <v>628.20000000000005</v>
      </c>
      <c r="BB16" s="12">
        <v>623.1</v>
      </c>
      <c r="BC16" s="12">
        <v>621.70000000000005</v>
      </c>
      <c r="BD16" s="12">
        <v>626.9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>
        <v>617.20000000000005</v>
      </c>
      <c r="CC16" s="12">
        <v>621.1</v>
      </c>
      <c r="CD16" s="12" t="s">
        <v>12</v>
      </c>
      <c r="CE16" s="12" t="s">
        <v>12</v>
      </c>
      <c r="CF16" s="12" t="s">
        <v>12</v>
      </c>
      <c r="CG16" s="12" t="s">
        <v>12</v>
      </c>
      <c r="CH16" s="12" t="s">
        <v>12</v>
      </c>
      <c r="CI16" s="12" t="s">
        <v>12</v>
      </c>
      <c r="CJ16" s="12" t="s">
        <v>12</v>
      </c>
      <c r="CK16" s="12" t="s">
        <v>12</v>
      </c>
    </row>
    <row r="17" spans="1:89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118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>
        <v>625.9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>
        <v>610.20000000000005</v>
      </c>
      <c r="AJ17" s="12">
        <v>618.70000000000005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>
        <v>617.29999999999995</v>
      </c>
      <c r="AT17" s="12">
        <v>618.70000000000005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>
        <v>613.79999999999995</v>
      </c>
      <c r="BD17" s="12">
        <v>619.1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  <c r="CH17" s="12" t="s">
        <v>12</v>
      </c>
      <c r="CI17" s="12" t="s">
        <v>12</v>
      </c>
      <c r="CJ17" s="12" t="s">
        <v>12</v>
      </c>
      <c r="CK17" s="12" t="s">
        <v>12</v>
      </c>
    </row>
    <row r="18" spans="1:89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94</v>
      </c>
      <c r="E18" s="12">
        <f t="shared" si="2"/>
        <v>9</v>
      </c>
      <c r="F18" s="12">
        <f t="shared" si="3"/>
        <v>5</v>
      </c>
      <c r="G18" s="71">
        <f t="shared" si="4"/>
        <v>621.79999999999995</v>
      </c>
      <c r="H18" s="71">
        <f t="shared" si="5"/>
        <v>621.1</v>
      </c>
      <c r="I18" s="71">
        <f t="shared" si="6"/>
        <v>620.6</v>
      </c>
      <c r="J18" s="71">
        <f t="shared" si="7"/>
        <v>615.4</v>
      </c>
      <c r="K18" s="71">
        <f t="shared" si="8"/>
        <v>615.20000000000005</v>
      </c>
      <c r="L18" s="72">
        <f t="shared" si="9"/>
        <v>618.82000000000005</v>
      </c>
      <c r="N18" s="12" t="s">
        <v>12</v>
      </c>
      <c r="O18" s="12">
        <v>607.6</v>
      </c>
      <c r="P18" s="12">
        <v>615.20000000000005</v>
      </c>
      <c r="Q18" s="12">
        <v>621.1</v>
      </c>
      <c r="R18" s="12">
        <v>615.4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611.29999999999995</v>
      </c>
      <c r="AD18" s="12">
        <v>620.6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>
        <v>612.9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613</v>
      </c>
      <c r="BD18" s="12">
        <v>621.79999999999995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  <c r="CH18" s="12" t="s">
        <v>12</v>
      </c>
      <c r="CI18" s="12" t="s">
        <v>12</v>
      </c>
      <c r="CJ18" s="12" t="s">
        <v>12</v>
      </c>
      <c r="CK18" s="12" t="s">
        <v>12</v>
      </c>
    </row>
    <row r="19" spans="1:89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157</v>
      </c>
      <c r="E19" s="12">
        <f t="shared" si="2"/>
        <v>8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624.29999999999995</v>
      </c>
      <c r="L19" s="72">
        <f t="shared" si="9"/>
        <v>625.9799999999999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>
        <v>627.4</v>
      </c>
      <c r="AZ19" s="12" t="s">
        <v>12</v>
      </c>
      <c r="BA19" s="12">
        <v>625.1</v>
      </c>
      <c r="BB19" s="12">
        <v>626.70000000000005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>
        <v>617</v>
      </c>
      <c r="BP19" s="12" t="s">
        <v>12</v>
      </c>
      <c r="BQ19" s="12" t="s">
        <v>12</v>
      </c>
      <c r="BR19" s="12" t="s">
        <v>12</v>
      </c>
      <c r="BS19" s="12">
        <v>626.4</v>
      </c>
      <c r="BT19" s="12">
        <v>624.1</v>
      </c>
      <c r="BU19" s="12" t="s">
        <v>12</v>
      </c>
      <c r="BV19" s="12" t="s">
        <v>12</v>
      </c>
      <c r="BW19" s="12">
        <v>623.70000000000005</v>
      </c>
      <c r="BX19" s="12" t="s">
        <v>12</v>
      </c>
      <c r="BY19" s="12" t="s">
        <v>12</v>
      </c>
      <c r="BZ19" s="12" t="s">
        <v>12</v>
      </c>
      <c r="CA19" s="12">
        <v>624.29999999999995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  <c r="CH19" s="12" t="s">
        <v>12</v>
      </c>
      <c r="CI19" s="12" t="s">
        <v>12</v>
      </c>
      <c r="CJ19" s="12" t="s">
        <v>12</v>
      </c>
      <c r="CK19" s="12" t="s">
        <v>12</v>
      </c>
    </row>
    <row r="20" spans="1:89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78</v>
      </c>
      <c r="E20" s="12">
        <f t="shared" si="2"/>
        <v>5</v>
      </c>
      <c r="F20" s="12">
        <f t="shared" si="3"/>
        <v>5</v>
      </c>
      <c r="G20" s="71">
        <f t="shared" si="4"/>
        <v>624</v>
      </c>
      <c r="H20" s="71">
        <f t="shared" si="5"/>
        <v>623.4</v>
      </c>
      <c r="I20" s="71">
        <f t="shared" si="6"/>
        <v>621.70000000000005</v>
      </c>
      <c r="J20" s="71">
        <f t="shared" si="7"/>
        <v>618.9</v>
      </c>
      <c r="K20" s="71">
        <f t="shared" si="8"/>
        <v>617.4</v>
      </c>
      <c r="L20" s="72">
        <f t="shared" si="9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>
        <v>621.70000000000005</v>
      </c>
      <c r="BB20" s="12">
        <v>624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>
        <v>617.4</v>
      </c>
      <c r="BT20" s="12">
        <v>618.9</v>
      </c>
      <c r="BU20" s="12" t="s">
        <v>12</v>
      </c>
      <c r="BV20" s="12" t="s">
        <v>12</v>
      </c>
      <c r="BW20" s="12">
        <v>623.4</v>
      </c>
      <c r="BX20" s="12" t="s">
        <v>12</v>
      </c>
      <c r="BY20" s="12" t="s">
        <v>12</v>
      </c>
      <c r="BZ20" s="12" t="s">
        <v>12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  <c r="CH20" s="12" t="s">
        <v>12</v>
      </c>
      <c r="CI20" s="12" t="s">
        <v>12</v>
      </c>
      <c r="CJ20" s="12" t="s">
        <v>12</v>
      </c>
      <c r="CK20" s="12" t="s">
        <v>12</v>
      </c>
    </row>
    <row r="21" spans="1:89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126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>
        <v>625.20000000000005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>
        <v>624.70000000000005</v>
      </c>
      <c r="AS21" s="12">
        <v>624.70000000000005</v>
      </c>
      <c r="AT21" s="12">
        <v>628.79999999999995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>
        <v>621.4</v>
      </c>
      <c r="BD21" s="12">
        <v>625.20000000000005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  <c r="CI21" s="12" t="s">
        <v>12</v>
      </c>
      <c r="CJ21" s="12" t="s">
        <v>12</v>
      </c>
      <c r="CK21" s="12" t="s">
        <v>12</v>
      </c>
    </row>
    <row r="22" spans="1:89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79</v>
      </c>
      <c r="E22" s="12">
        <f t="shared" si="2"/>
        <v>10</v>
      </c>
      <c r="F22" s="12">
        <f t="shared" si="3"/>
        <v>5</v>
      </c>
      <c r="G22" s="71">
        <f t="shared" si="4"/>
        <v>627.4</v>
      </c>
      <c r="H22" s="71">
        <f t="shared" si="5"/>
        <v>625.79999999999995</v>
      </c>
      <c r="I22" s="71">
        <f t="shared" si="6"/>
        <v>624.70000000000005</v>
      </c>
      <c r="J22" s="71">
        <f t="shared" si="7"/>
        <v>624</v>
      </c>
      <c r="K22" s="71">
        <f t="shared" si="8"/>
        <v>623.4</v>
      </c>
      <c r="L22" s="72">
        <f t="shared" si="9"/>
        <v>625.05999999999995</v>
      </c>
      <c r="N22" s="12" t="s">
        <v>12</v>
      </c>
      <c r="O22" s="12">
        <v>627.4</v>
      </c>
      <c r="P22" s="12">
        <v>624.70000000000005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620</v>
      </c>
      <c r="AJ22" s="12">
        <v>622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>
        <v>619</v>
      </c>
      <c r="AT22" s="12">
        <v>621.20000000000005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>
        <v>620.5</v>
      </c>
      <c r="BB22" s="12">
        <v>623.4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>
        <v>624</v>
      </c>
      <c r="CC22" s="12">
        <v>625.79999999999995</v>
      </c>
      <c r="CD22" s="12" t="s">
        <v>12</v>
      </c>
      <c r="CE22" s="12" t="s">
        <v>12</v>
      </c>
      <c r="CF22" s="12" t="s">
        <v>12</v>
      </c>
      <c r="CG22" s="12" t="s">
        <v>12</v>
      </c>
      <c r="CH22" s="12" t="s">
        <v>12</v>
      </c>
      <c r="CI22" s="12" t="s">
        <v>12</v>
      </c>
      <c r="CJ22" s="12" t="s">
        <v>12</v>
      </c>
      <c r="CK22" s="12" t="s">
        <v>12</v>
      </c>
    </row>
    <row r="23" spans="1:89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84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>
        <v>627.70000000000005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  <c r="CI23" s="12" t="s">
        <v>12</v>
      </c>
      <c r="CJ23" s="12" t="s">
        <v>12</v>
      </c>
      <c r="CK23" s="12" t="s">
        <v>12</v>
      </c>
    </row>
    <row r="24" spans="1:89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93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>
        <v>618.6</v>
      </c>
      <c r="P24" s="12">
        <v>613.70000000000005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>
        <v>617</v>
      </c>
      <c r="AT24" s="12">
        <v>621.1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  <c r="CH24" s="12" t="s">
        <v>12</v>
      </c>
      <c r="CI24" s="12" t="s">
        <v>12</v>
      </c>
      <c r="CJ24" s="12" t="s">
        <v>12</v>
      </c>
      <c r="CK24" s="12" t="s">
        <v>12</v>
      </c>
    </row>
    <row r="25" spans="1:89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106</v>
      </c>
      <c r="E25" s="12">
        <f t="shared" si="2"/>
        <v>7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621.1</v>
      </c>
      <c r="J25" s="71">
        <f t="shared" si="7"/>
        <v>620.29999999999995</v>
      </c>
      <c r="K25" s="71">
        <f t="shared" si="8"/>
        <v>620.1</v>
      </c>
      <c r="L25" s="72">
        <f t="shared" si="9"/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>
        <v>625.5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625.9</v>
      </c>
      <c r="AT25" s="12">
        <v>618.1</v>
      </c>
      <c r="AU25" s="12" t="s">
        <v>12</v>
      </c>
      <c r="AV25" s="12">
        <v>620.29999999999995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>
        <v>620.1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>
        <v>615.20000000000005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>
        <v>621.1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  <c r="CH25" s="12" t="s">
        <v>12</v>
      </c>
      <c r="CI25" s="12" t="s">
        <v>12</v>
      </c>
      <c r="CJ25" s="12" t="s">
        <v>12</v>
      </c>
      <c r="CK25" s="12" t="s">
        <v>12</v>
      </c>
    </row>
    <row r="26" spans="1:89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142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>
        <v>625.5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>
        <v>624.79999999999995</v>
      </c>
      <c r="BB26" s="12">
        <v>625.5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  <c r="CH26" s="12" t="s">
        <v>12</v>
      </c>
      <c r="CI26" s="12" t="s">
        <v>12</v>
      </c>
      <c r="CJ26" s="12" t="s">
        <v>12</v>
      </c>
      <c r="CK26" s="12" t="s">
        <v>12</v>
      </c>
    </row>
    <row r="27" spans="1:89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110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>
        <v>627.79999999999995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621.1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616.5</v>
      </c>
      <c r="AT27" s="12">
        <v>621.79999999999995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  <c r="CH27" s="12" t="s">
        <v>12</v>
      </c>
      <c r="CI27" s="12" t="s">
        <v>12</v>
      </c>
      <c r="CJ27" s="12" t="s">
        <v>12</v>
      </c>
      <c r="CK27" s="12" t="s">
        <v>12</v>
      </c>
    </row>
    <row r="28" spans="1:89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83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>
        <v>622.20000000000005</v>
      </c>
      <c r="P28" s="12">
        <v>626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613.1</v>
      </c>
      <c r="AF28" s="12">
        <v>624.20000000000005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>
        <v>615.79999999999995</v>
      </c>
      <c r="AT28" s="12">
        <v>623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624.1</v>
      </c>
      <c r="BB28" s="12">
        <v>627.70000000000005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  <c r="CH28" s="12" t="s">
        <v>12</v>
      </c>
      <c r="CI28" s="12" t="s">
        <v>12</v>
      </c>
      <c r="CJ28" s="12" t="s">
        <v>12</v>
      </c>
      <c r="CK28" s="12" t="s">
        <v>12</v>
      </c>
    </row>
    <row r="29" spans="1:89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77</v>
      </c>
      <c r="E29" s="12">
        <f t="shared" si="2"/>
        <v>18</v>
      </c>
      <c r="F29" s="12">
        <f t="shared" si="3"/>
        <v>5</v>
      </c>
      <c r="G29" s="71">
        <f t="shared" si="4"/>
        <v>625.70000000000005</v>
      </c>
      <c r="H29" s="71">
        <f t="shared" si="5"/>
        <v>624.29999999999995</v>
      </c>
      <c r="I29" s="71">
        <f t="shared" si="6"/>
        <v>623.79999999999995</v>
      </c>
      <c r="J29" s="71">
        <f t="shared" si="7"/>
        <v>623.70000000000005</v>
      </c>
      <c r="K29" s="71">
        <f t="shared" si="8"/>
        <v>622</v>
      </c>
      <c r="L29" s="72">
        <f t="shared" si="9"/>
        <v>623.9</v>
      </c>
      <c r="N29" s="12" t="s">
        <v>12</v>
      </c>
      <c r="O29" s="12">
        <v>617.6</v>
      </c>
      <c r="P29" s="12">
        <v>625.70000000000005</v>
      </c>
      <c r="Q29" s="12">
        <v>611.6</v>
      </c>
      <c r="R29" s="12">
        <v>616.70000000000005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617.79999999999995</v>
      </c>
      <c r="Z29" s="12">
        <v>621.5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>
        <v>621.29999999999995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>
        <v>620.1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>
        <v>621.1</v>
      </c>
      <c r="BD29" s="12">
        <v>615.29999999999995</v>
      </c>
      <c r="BE29" s="12">
        <v>618.70000000000005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>
        <v>624.29999999999995</v>
      </c>
      <c r="BL29" s="12">
        <v>623.79999999999995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>
        <v>616.9</v>
      </c>
      <c r="BT29" s="12">
        <v>617.9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>
        <v>618.20000000000005</v>
      </c>
      <c r="CB29" s="12" t="s">
        <v>12</v>
      </c>
      <c r="CC29" s="12" t="s">
        <v>12</v>
      </c>
      <c r="CD29" s="12">
        <v>622</v>
      </c>
      <c r="CE29" s="12">
        <v>623.70000000000005</v>
      </c>
      <c r="CF29" s="12" t="s">
        <v>12</v>
      </c>
      <c r="CG29" s="12" t="s">
        <v>12</v>
      </c>
      <c r="CH29" s="12" t="s">
        <v>12</v>
      </c>
      <c r="CI29" s="12" t="s">
        <v>12</v>
      </c>
      <c r="CJ29" s="12" t="s">
        <v>12</v>
      </c>
      <c r="CK29" s="12" t="s">
        <v>12</v>
      </c>
    </row>
    <row r="30" spans="1:89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85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>
        <v>624.1</v>
      </c>
      <c r="P30" s="12">
        <v>617.4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622.5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>
        <v>627.4</v>
      </c>
      <c r="AT30" s="12">
        <v>621.5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  <c r="CH30" s="12" t="s">
        <v>12</v>
      </c>
      <c r="CI30" s="12" t="s">
        <v>12</v>
      </c>
      <c r="CJ30" s="12" t="s">
        <v>12</v>
      </c>
      <c r="CK30" s="12" t="s">
        <v>12</v>
      </c>
    </row>
    <row r="31" spans="1:89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80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>
        <v>627.4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  <c r="CI31" s="12" t="s">
        <v>12</v>
      </c>
      <c r="CJ31" s="12" t="s">
        <v>12</v>
      </c>
      <c r="CK31" s="12" t="s">
        <v>12</v>
      </c>
    </row>
    <row r="32" spans="1:89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92</v>
      </c>
      <c r="E32" s="12">
        <f t="shared" si="2"/>
        <v>11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622.4</v>
      </c>
      <c r="L32" s="72">
        <f t="shared" si="9"/>
        <v>625.08000000000004</v>
      </c>
      <c r="N32" s="12" t="s">
        <v>12</v>
      </c>
      <c r="O32" s="12">
        <v>624.70000000000005</v>
      </c>
      <c r="P32" s="12">
        <v>621.20000000000005</v>
      </c>
      <c r="Q32" s="12" t="s">
        <v>12</v>
      </c>
      <c r="R32" s="12" t="s">
        <v>12</v>
      </c>
      <c r="S32" s="12" t="s">
        <v>12</v>
      </c>
      <c r="T32" s="12" t="s">
        <v>12</v>
      </c>
      <c r="U32" s="12">
        <v>627.1</v>
      </c>
      <c r="V32" s="12">
        <v>627.1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>
        <v>624.1</v>
      </c>
      <c r="AH32" s="12" t="s">
        <v>12</v>
      </c>
      <c r="AI32" s="12" t="s">
        <v>12</v>
      </c>
      <c r="AJ32" s="12" t="s">
        <v>12</v>
      </c>
      <c r="AK32" s="12">
        <v>622</v>
      </c>
      <c r="AL32" s="12">
        <v>619.29999999999995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>
        <v>617.1</v>
      </c>
      <c r="BB32" s="12">
        <v>622.4</v>
      </c>
      <c r="BC32" s="12">
        <v>618.9</v>
      </c>
      <c r="BD32" s="12">
        <v>619.6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  <c r="CI32" s="12" t="s">
        <v>12</v>
      </c>
      <c r="CJ32" s="12" t="s">
        <v>12</v>
      </c>
      <c r="CK32" s="12" t="s">
        <v>12</v>
      </c>
    </row>
    <row r="33" spans="1:89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88</v>
      </c>
      <c r="E33" s="12">
        <f t="shared" si="2"/>
        <v>17</v>
      </c>
      <c r="F33" s="12">
        <f t="shared" si="3"/>
        <v>5</v>
      </c>
      <c r="G33" s="71">
        <f t="shared" si="4"/>
        <v>632.29999999999995</v>
      </c>
      <c r="H33" s="71">
        <f t="shared" si="5"/>
        <v>629.79999999999995</v>
      </c>
      <c r="I33" s="71">
        <f t="shared" si="6"/>
        <v>629.29999999999995</v>
      </c>
      <c r="J33" s="71">
        <f t="shared" si="7"/>
        <v>625.5</v>
      </c>
      <c r="K33" s="71">
        <f t="shared" si="8"/>
        <v>625.4</v>
      </c>
      <c r="L33" s="72">
        <f t="shared" si="9"/>
        <v>628.45999999999992</v>
      </c>
      <c r="N33" s="12" t="s">
        <v>12</v>
      </c>
      <c r="O33" s="12">
        <v>623</v>
      </c>
      <c r="P33" s="12">
        <v>623.1</v>
      </c>
      <c r="Q33" s="12" t="s">
        <v>12</v>
      </c>
      <c r="R33" s="12" t="s">
        <v>12</v>
      </c>
      <c r="S33" s="12">
        <v>622.9</v>
      </c>
      <c r="T33" s="12">
        <v>620.70000000000005</v>
      </c>
      <c r="U33" s="12" t="s">
        <v>12</v>
      </c>
      <c r="V33" s="12" t="s">
        <v>12</v>
      </c>
      <c r="W33" s="12">
        <v>612.70000000000005</v>
      </c>
      <c r="X33" s="12">
        <v>622.9</v>
      </c>
      <c r="Y33" s="12" t="s">
        <v>12</v>
      </c>
      <c r="Z33" s="12" t="s">
        <v>12</v>
      </c>
      <c r="AA33" s="12">
        <v>625.4</v>
      </c>
      <c r="AB33" s="12">
        <v>624.1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>
        <v>632.29999999999995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>
        <v>619.29999999999995</v>
      </c>
      <c r="AT33" s="12">
        <v>622.6</v>
      </c>
      <c r="AU33" s="12" t="s">
        <v>12</v>
      </c>
      <c r="AV33" s="12" t="s">
        <v>12</v>
      </c>
      <c r="AW33" s="12" t="s">
        <v>12</v>
      </c>
      <c r="AX33" s="12">
        <v>620.29999999999995</v>
      </c>
      <c r="AY33" s="12" t="s">
        <v>12</v>
      </c>
      <c r="AZ33" s="12">
        <v>625.5</v>
      </c>
      <c r="BA33" s="12" t="s">
        <v>12</v>
      </c>
      <c r="BB33" s="12" t="s">
        <v>12</v>
      </c>
      <c r="BC33" s="12">
        <v>620.5</v>
      </c>
      <c r="BD33" s="12">
        <v>625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>
        <v>629.29999999999995</v>
      </c>
      <c r="BV33" s="12">
        <v>629.79999999999995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 t="s">
        <v>12</v>
      </c>
      <c r="CH33" s="12" t="s">
        <v>12</v>
      </c>
      <c r="CI33" s="12" t="s">
        <v>12</v>
      </c>
      <c r="CJ33" s="12" t="s">
        <v>12</v>
      </c>
      <c r="CK33" s="12" t="s">
        <v>12</v>
      </c>
    </row>
    <row r="34" spans="1:89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91</v>
      </c>
      <c r="E34" s="12">
        <f t="shared" si="2"/>
        <v>23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630.79999999999995</v>
      </c>
      <c r="L34" s="72">
        <f t="shared" si="9"/>
        <v>631.12000000000012</v>
      </c>
      <c r="N34" s="12" t="s">
        <v>12</v>
      </c>
      <c r="O34" s="12">
        <v>624.20000000000005</v>
      </c>
      <c r="P34" s="12">
        <v>622.9</v>
      </c>
      <c r="Q34" s="12" t="s">
        <v>12</v>
      </c>
      <c r="R34" s="12" t="s">
        <v>12</v>
      </c>
      <c r="S34" s="12">
        <v>626.6</v>
      </c>
      <c r="T34" s="12">
        <v>626.20000000000005</v>
      </c>
      <c r="U34" s="12" t="s">
        <v>12</v>
      </c>
      <c r="V34" s="12" t="s">
        <v>12</v>
      </c>
      <c r="W34" s="12">
        <v>626.9</v>
      </c>
      <c r="X34" s="12">
        <v>630.4</v>
      </c>
      <c r="Y34" s="12" t="s">
        <v>12</v>
      </c>
      <c r="Z34" s="12" t="s">
        <v>12</v>
      </c>
      <c r="AA34" s="12">
        <v>630.9</v>
      </c>
      <c r="AB34" s="12">
        <v>631.4</v>
      </c>
      <c r="AC34" s="12">
        <v>624.20000000000005</v>
      </c>
      <c r="AD34" s="12">
        <v>628.20000000000005</v>
      </c>
      <c r="AE34" s="12">
        <v>607.6</v>
      </c>
      <c r="AF34" s="12" t="s">
        <v>12</v>
      </c>
      <c r="AG34" s="12" t="s">
        <v>12</v>
      </c>
      <c r="AH34" s="12">
        <v>625.70000000000005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623.70000000000005</v>
      </c>
      <c r="AT34" s="12">
        <v>631.1</v>
      </c>
      <c r="AU34" s="12" t="s">
        <v>12</v>
      </c>
      <c r="AV34" s="12" t="s">
        <v>12</v>
      </c>
      <c r="AW34" s="12" t="s">
        <v>12</v>
      </c>
      <c r="AX34" s="12">
        <v>627.5</v>
      </c>
      <c r="AY34" s="12" t="s">
        <v>12</v>
      </c>
      <c r="AZ34" s="12" t="s">
        <v>12</v>
      </c>
      <c r="BA34" s="12">
        <v>631.4</v>
      </c>
      <c r="BB34" s="12">
        <v>629.1</v>
      </c>
      <c r="BC34" s="12">
        <v>625.29999999999995</v>
      </c>
      <c r="BD34" s="12">
        <v>628.70000000000005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>
        <v>625.9</v>
      </c>
      <c r="BV34" s="12" t="s">
        <v>12</v>
      </c>
      <c r="BW34" s="12" t="s">
        <v>12</v>
      </c>
      <c r="BX34" s="12">
        <v>621.6</v>
      </c>
      <c r="BY34" s="12">
        <v>630.79999999999995</v>
      </c>
      <c r="BZ34" s="12">
        <v>626.5</v>
      </c>
      <c r="CA34" s="12" t="s">
        <v>12</v>
      </c>
      <c r="CB34" s="12" t="s">
        <v>12</v>
      </c>
      <c r="CC34" s="12" t="s">
        <v>12</v>
      </c>
      <c r="CD34" s="12" t="s">
        <v>12</v>
      </c>
      <c r="CE34" s="12" t="s">
        <v>12</v>
      </c>
      <c r="CF34" s="12" t="s">
        <v>12</v>
      </c>
      <c r="CG34" s="12" t="s">
        <v>12</v>
      </c>
      <c r="CH34" s="12" t="s">
        <v>12</v>
      </c>
      <c r="CI34" s="12" t="s">
        <v>12</v>
      </c>
      <c r="CJ34" s="12" t="s">
        <v>12</v>
      </c>
      <c r="CK34" s="12" t="s">
        <v>12</v>
      </c>
    </row>
    <row r="35" spans="1:89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123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>
        <v>628.79999999999995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  <c r="CH35" s="12" t="s">
        <v>12</v>
      </c>
      <c r="CI35" s="12" t="s">
        <v>12</v>
      </c>
      <c r="CJ35" s="12" t="s">
        <v>12</v>
      </c>
      <c r="CK35" s="12" t="s">
        <v>12</v>
      </c>
    </row>
    <row r="36" spans="1:89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74</v>
      </c>
      <c r="E36" s="12">
        <f t="shared" si="2"/>
        <v>10</v>
      </c>
      <c r="F36" s="12">
        <f t="shared" si="3"/>
        <v>5</v>
      </c>
      <c r="G36" s="71">
        <f t="shared" si="4"/>
        <v>631.5</v>
      </c>
      <c r="H36" s="71">
        <f t="shared" si="5"/>
        <v>631.5</v>
      </c>
      <c r="I36" s="71">
        <f t="shared" si="6"/>
        <v>631.1</v>
      </c>
      <c r="J36" s="71">
        <f t="shared" si="7"/>
        <v>630.79999999999995</v>
      </c>
      <c r="K36" s="71">
        <f t="shared" si="8"/>
        <v>630.6</v>
      </c>
      <c r="L36" s="72">
        <f t="shared" si="9"/>
        <v>631.09999999999991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>
        <v>628.79999999999995</v>
      </c>
      <c r="AJ36" s="12">
        <v>626.1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>
        <v>627.29999999999995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>
        <v>631.1</v>
      </c>
      <c r="BA36" s="12" t="s">
        <v>12</v>
      </c>
      <c r="BB36" s="12" t="s">
        <v>12</v>
      </c>
      <c r="BC36" s="12">
        <v>629</v>
      </c>
      <c r="BD36" s="12">
        <v>630.6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>
        <v>630.79999999999995</v>
      </c>
      <c r="BT36" s="12">
        <v>631.5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>
        <v>631.5</v>
      </c>
      <c r="CC36" s="12">
        <v>627.20000000000005</v>
      </c>
      <c r="CD36" s="12" t="s">
        <v>12</v>
      </c>
      <c r="CE36" s="12" t="s">
        <v>12</v>
      </c>
      <c r="CF36" s="12" t="s">
        <v>12</v>
      </c>
      <c r="CG36" s="12" t="s">
        <v>12</v>
      </c>
      <c r="CH36" s="12" t="s">
        <v>12</v>
      </c>
      <c r="CI36" s="12" t="s">
        <v>12</v>
      </c>
      <c r="CJ36" s="12" t="s">
        <v>12</v>
      </c>
      <c r="CK36" s="12" t="s">
        <v>12</v>
      </c>
    </row>
    <row r="37" spans="1:89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95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>
        <v>616.1</v>
      </c>
      <c r="AT37" s="12">
        <v>623.4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  <c r="CI37" s="12" t="s">
        <v>12</v>
      </c>
      <c r="CJ37" s="12" t="s">
        <v>12</v>
      </c>
      <c r="CK37" s="12" t="s">
        <v>12</v>
      </c>
    </row>
    <row r="38" spans="1:89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102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>
        <v>628.20000000000005</v>
      </c>
      <c r="AW38" s="12" t="s">
        <v>12</v>
      </c>
      <c r="AX38" s="12" t="s">
        <v>12</v>
      </c>
      <c r="AY38" s="12">
        <v>630.79999999999995</v>
      </c>
      <c r="AZ38" s="12" t="s">
        <v>12</v>
      </c>
      <c r="BA38" s="12">
        <v>626.70000000000005</v>
      </c>
      <c r="BB38" s="12">
        <v>629</v>
      </c>
      <c r="BC38" s="12">
        <v>627.1</v>
      </c>
      <c r="BD38" s="12">
        <v>629.20000000000005</v>
      </c>
      <c r="BE38" s="12" t="s">
        <v>12</v>
      </c>
      <c r="BF38" s="12" t="s">
        <v>12</v>
      </c>
      <c r="BG38" s="12">
        <v>633.70000000000005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  <c r="CH38" s="12" t="s">
        <v>12</v>
      </c>
      <c r="CI38" s="12" t="s">
        <v>12</v>
      </c>
      <c r="CJ38" s="12" t="s">
        <v>12</v>
      </c>
      <c r="CK38" s="12" t="s">
        <v>12</v>
      </c>
    </row>
    <row r="39" spans="1:89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127</v>
      </c>
      <c r="E39" s="12">
        <f t="shared" si="2"/>
        <v>12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>
        <v>625.5</v>
      </c>
      <c r="AH39" s="12" t="s">
        <v>12</v>
      </c>
      <c r="AI39" s="12">
        <v>616.70000000000005</v>
      </c>
      <c r="AJ39" s="12" t="s">
        <v>12</v>
      </c>
      <c r="AK39" s="12">
        <v>616.4</v>
      </c>
      <c r="AL39" s="12" t="s">
        <v>12</v>
      </c>
      <c r="AM39" s="12" t="s">
        <v>12</v>
      </c>
      <c r="AN39" s="12" t="s">
        <v>12</v>
      </c>
      <c r="AO39" s="12">
        <v>622.6</v>
      </c>
      <c r="AP39" s="12" t="s">
        <v>12</v>
      </c>
      <c r="AQ39" s="12" t="s">
        <v>12</v>
      </c>
      <c r="AR39" s="12" t="s">
        <v>12</v>
      </c>
      <c r="AS39" s="12">
        <v>618.4</v>
      </c>
      <c r="AT39" s="12">
        <v>619.4</v>
      </c>
      <c r="AU39" s="12" t="s">
        <v>12</v>
      </c>
      <c r="AV39" s="12" t="s">
        <v>12</v>
      </c>
      <c r="AW39" s="12">
        <v>624.70000000000005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>
        <v>625.6</v>
      </c>
      <c r="BD39" s="12">
        <v>624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>
        <v>615.1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>
        <v>621.5</v>
      </c>
      <c r="CB39" s="12">
        <v>621.5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  <c r="CH39" s="12" t="s">
        <v>12</v>
      </c>
      <c r="CI39" s="12" t="s">
        <v>12</v>
      </c>
      <c r="CJ39" s="12" t="s">
        <v>12</v>
      </c>
      <c r="CK39" s="12" t="s">
        <v>12</v>
      </c>
    </row>
    <row r="40" spans="1:89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96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>
        <v>620.6</v>
      </c>
      <c r="P40" s="12">
        <v>619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>
        <v>620.29999999999995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>
        <v>621.1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  <c r="CH40" s="12" t="s">
        <v>12</v>
      </c>
      <c r="CI40" s="12" t="s">
        <v>12</v>
      </c>
      <c r="CJ40" s="12" t="s">
        <v>12</v>
      </c>
      <c r="CK40" s="12" t="s">
        <v>12</v>
      </c>
    </row>
    <row r="41" spans="1:89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125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>
        <v>626.5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  <c r="CH41" s="12" t="s">
        <v>12</v>
      </c>
      <c r="CI41" s="12" t="s">
        <v>12</v>
      </c>
      <c r="CJ41" s="12" t="s">
        <v>12</v>
      </c>
      <c r="CK41" s="12" t="s">
        <v>12</v>
      </c>
    </row>
    <row r="42" spans="1:89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82</v>
      </c>
      <c r="E42" s="12">
        <f t="shared" si="2"/>
        <v>9</v>
      </c>
      <c r="F42" s="12">
        <f t="shared" si="3"/>
        <v>5</v>
      </c>
      <c r="G42" s="71">
        <f t="shared" si="4"/>
        <v>626.9</v>
      </c>
      <c r="H42" s="71">
        <f t="shared" si="5"/>
        <v>626</v>
      </c>
      <c r="I42" s="71">
        <f t="shared" si="6"/>
        <v>625.20000000000005</v>
      </c>
      <c r="J42" s="71">
        <f t="shared" si="7"/>
        <v>625.1</v>
      </c>
      <c r="K42" s="71">
        <f t="shared" si="8"/>
        <v>623.5</v>
      </c>
      <c r="L42" s="72">
        <f t="shared" si="9"/>
        <v>625.34</v>
      </c>
      <c r="N42" s="12" t="s">
        <v>12</v>
      </c>
      <c r="O42" s="12">
        <v>622.4</v>
      </c>
      <c r="P42" s="12">
        <v>623.5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>
        <v>619</v>
      </c>
      <c r="AG42" s="12" t="s">
        <v>12</v>
      </c>
      <c r="AH42" s="12" t="s">
        <v>12</v>
      </c>
      <c r="AI42" s="12">
        <v>622.5</v>
      </c>
      <c r="AJ42" s="12">
        <v>625.1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>
        <v>622.9</v>
      </c>
      <c r="AT42" s="12">
        <v>625.20000000000005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>
        <v>626</v>
      </c>
      <c r="BB42" s="12">
        <v>626.9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  <c r="CI42" s="12" t="s">
        <v>12</v>
      </c>
      <c r="CJ42" s="12" t="s">
        <v>12</v>
      </c>
      <c r="CK42" s="12" t="s">
        <v>12</v>
      </c>
    </row>
    <row r="43" spans="1:89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107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>
        <v>628.29999999999995</v>
      </c>
      <c r="P43" s="12">
        <v>629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>
        <v>627.29999999999995</v>
      </c>
      <c r="BB43" s="12">
        <v>626.29999999999995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  <c r="CI43" s="12" t="s">
        <v>12</v>
      </c>
      <c r="CJ43" s="12" t="s">
        <v>12</v>
      </c>
      <c r="CK43" s="12" t="s">
        <v>12</v>
      </c>
    </row>
    <row r="44" spans="1:89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90</v>
      </c>
      <c r="E44" s="12">
        <f t="shared" si="2"/>
        <v>9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>
        <v>628.5</v>
      </c>
      <c r="P44" s="12">
        <v>630.1</v>
      </c>
      <c r="Q44" s="12" t="s">
        <v>12</v>
      </c>
      <c r="R44" s="12" t="s">
        <v>12</v>
      </c>
      <c r="S44" s="12" t="s">
        <v>12</v>
      </c>
      <c r="T44" s="12" t="s">
        <v>12</v>
      </c>
      <c r="U44" s="12">
        <v>628.29999999999995</v>
      </c>
      <c r="V44" s="12">
        <v>628.5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>
        <v>626.79999999999995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>
        <v>627.5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>
        <v>624</v>
      </c>
      <c r="AZ44" s="12" t="s">
        <v>12</v>
      </c>
      <c r="BA44" s="12" t="s">
        <v>12</v>
      </c>
      <c r="BB44" s="12" t="s">
        <v>12</v>
      </c>
      <c r="BC44" s="12">
        <v>622.6</v>
      </c>
      <c r="BD44" s="12">
        <v>621.79999999999995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  <c r="CH44" s="12" t="s">
        <v>12</v>
      </c>
      <c r="CI44" s="12" t="s">
        <v>12</v>
      </c>
      <c r="CJ44" s="12" t="s">
        <v>12</v>
      </c>
      <c r="CK44" s="12" t="s">
        <v>12</v>
      </c>
    </row>
    <row r="45" spans="1:89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104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>
        <v>627.29999999999995</v>
      </c>
      <c r="AJ45" s="12" t="s">
        <v>12</v>
      </c>
      <c r="AK45" s="12">
        <v>623.79999999999995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>
        <v>617.1</v>
      </c>
      <c r="AT45" s="12">
        <v>615.5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>
        <v>615</v>
      </c>
      <c r="AZ45" s="12" t="s">
        <v>12</v>
      </c>
      <c r="BA45" s="12">
        <v>619</v>
      </c>
      <c r="BB45" s="12">
        <v>621.6</v>
      </c>
      <c r="BC45" s="12">
        <v>621.1</v>
      </c>
      <c r="BD45" s="12">
        <v>623.5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  <c r="CH45" s="12" t="s">
        <v>12</v>
      </c>
      <c r="CI45" s="12" t="s">
        <v>12</v>
      </c>
      <c r="CJ45" s="12" t="s">
        <v>12</v>
      </c>
      <c r="CK45" s="12" t="s">
        <v>12</v>
      </c>
    </row>
    <row r="46" spans="1:89" x14ac:dyDescent="0.35">
      <c r="A46" t="str">
        <f t="shared" si="0"/>
        <v>Siek</v>
      </c>
      <c r="B46" t="str">
        <f t="shared" si="1"/>
        <v xml:space="preserve">Natalia </v>
      </c>
      <c r="C46" s="12">
        <v>50</v>
      </c>
      <c r="D46" t="s">
        <v>195</v>
      </c>
      <c r="E46" s="12">
        <f t="shared" ref="E46:E77" si="10">IF(COUNT(N46:CK46)=0,"", COUNT(N46:CK46))</f>
        <v>2</v>
      </c>
      <c r="F46" s="12">
        <f t="shared" si="3"/>
        <v>2</v>
      </c>
      <c r="G46" s="71">
        <f t="shared" ref="G46:G77" si="11">IFERROR(LARGE((N46:CK46),1),"")</f>
        <v>628</v>
      </c>
      <c r="H46" s="71">
        <f t="shared" ref="H46:H77" si="12">IFERROR(LARGE((N46:CK46),2),"")</f>
        <v>625.5</v>
      </c>
      <c r="I46" s="71" t="str">
        <f t="shared" ref="I46:I77" si="13">IFERROR(LARGE((N46:CK46),3),"")</f>
        <v/>
      </c>
      <c r="J46" s="71" t="str">
        <f t="shared" ref="J46:J77" si="14">IFERROR(LARGE((N46:CK46),4),"")</f>
        <v/>
      </c>
      <c r="K46" s="71" t="str">
        <f t="shared" si="8"/>
        <v/>
      </c>
      <c r="L46" s="72">
        <f t="shared" si="9"/>
        <v>626.75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>
        <v>628</v>
      </c>
      <c r="CE46" s="12">
        <v>625.5</v>
      </c>
      <c r="CF46" s="12" t="s">
        <v>12</v>
      </c>
      <c r="CG46" s="12" t="s">
        <v>12</v>
      </c>
      <c r="CH46" s="12" t="s">
        <v>12</v>
      </c>
      <c r="CI46" s="12" t="s">
        <v>12</v>
      </c>
      <c r="CJ46" s="12" t="s">
        <v>12</v>
      </c>
      <c r="CK46" s="12" t="s">
        <v>12</v>
      </c>
    </row>
    <row r="47" spans="1:89" x14ac:dyDescent="0.35">
      <c r="A47" t="str">
        <f t="shared" si="0"/>
        <v>Singleton</v>
      </c>
      <c r="B47" t="str">
        <f t="shared" si="1"/>
        <v xml:space="preserve">Hailey </v>
      </c>
      <c r="C47" s="12">
        <v>31</v>
      </c>
      <c r="D47" t="s">
        <v>97</v>
      </c>
      <c r="E47" s="12">
        <f t="shared" si="10"/>
        <v>2</v>
      </c>
      <c r="F47" s="12">
        <f t="shared" si="3"/>
        <v>2</v>
      </c>
      <c r="G47" s="71">
        <f t="shared" si="11"/>
        <v>618.4</v>
      </c>
      <c r="H47" s="71">
        <f t="shared" si="12"/>
        <v>615.5</v>
      </c>
      <c r="I47" s="71" t="str">
        <f t="shared" si="13"/>
        <v/>
      </c>
      <c r="J47" s="71" t="str">
        <f t="shared" si="14"/>
        <v/>
      </c>
      <c r="K47" s="71" t="str">
        <f t="shared" si="8"/>
        <v/>
      </c>
      <c r="L47" s="72">
        <f t="shared" si="9"/>
        <v>616.95000000000005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>
        <v>618.4</v>
      </c>
      <c r="AT47" s="12">
        <v>615.5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  <c r="CH47" s="12" t="s">
        <v>12</v>
      </c>
      <c r="CI47" s="12" t="s">
        <v>12</v>
      </c>
      <c r="CJ47" s="12" t="s">
        <v>12</v>
      </c>
      <c r="CK47" s="12" t="s">
        <v>12</v>
      </c>
    </row>
    <row r="48" spans="1:89" x14ac:dyDescent="0.35">
      <c r="A48" t="str">
        <f t="shared" si="0"/>
        <v>Spencer</v>
      </c>
      <c r="B48" t="str">
        <f t="shared" si="1"/>
        <v xml:space="preserve">Elijah </v>
      </c>
      <c r="C48" s="12">
        <v>14</v>
      </c>
      <c r="D48" t="s">
        <v>81</v>
      </c>
      <c r="E48" s="12">
        <f t="shared" si="10"/>
        <v>10</v>
      </c>
      <c r="F48" s="12">
        <f t="shared" si="3"/>
        <v>5</v>
      </c>
      <c r="G48" s="71">
        <f t="shared" si="11"/>
        <v>629.29999999999995</v>
      </c>
      <c r="H48" s="71">
        <f t="shared" si="12"/>
        <v>629.20000000000005</v>
      </c>
      <c r="I48" s="71">
        <f t="shared" si="13"/>
        <v>628.5</v>
      </c>
      <c r="J48" s="71">
        <f t="shared" si="14"/>
        <v>627.6</v>
      </c>
      <c r="K48" s="71">
        <f t="shared" si="8"/>
        <v>627.5</v>
      </c>
      <c r="L48" s="72">
        <f t="shared" si="9"/>
        <v>628.41999999999996</v>
      </c>
      <c r="N48" s="12" t="s">
        <v>12</v>
      </c>
      <c r="O48" s="12">
        <v>623.1</v>
      </c>
      <c r="P48" s="12">
        <v>621.5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>
        <v>629.20000000000005</v>
      </c>
      <c r="AT48" s="12">
        <v>628.5</v>
      </c>
      <c r="AU48" s="12" t="s">
        <v>12</v>
      </c>
      <c r="AV48" s="12" t="s">
        <v>12</v>
      </c>
      <c r="AW48" s="12" t="s">
        <v>12</v>
      </c>
      <c r="AX48" s="12">
        <v>629.29999999999995</v>
      </c>
      <c r="AY48" s="12" t="s">
        <v>12</v>
      </c>
      <c r="AZ48" s="12" t="s">
        <v>12</v>
      </c>
      <c r="BA48" s="12">
        <v>624.29999999999995</v>
      </c>
      <c r="BB48" s="12">
        <v>620.70000000000005</v>
      </c>
      <c r="BC48" s="12">
        <v>627.5</v>
      </c>
      <c r="BD48" s="12">
        <v>627.6</v>
      </c>
      <c r="BE48" s="12" t="s">
        <v>12</v>
      </c>
      <c r="BF48" s="12">
        <v>625.20000000000005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  <c r="CH48" s="12" t="s">
        <v>12</v>
      </c>
      <c r="CI48" s="12" t="s">
        <v>12</v>
      </c>
      <c r="CJ48" s="12" t="s">
        <v>12</v>
      </c>
      <c r="CK48" s="12" t="s">
        <v>12</v>
      </c>
    </row>
    <row r="49" spans="1:89" x14ac:dyDescent="0.35">
      <c r="A49" t="str">
        <f t="shared" si="0"/>
        <v>Sullivan</v>
      </c>
      <c r="B49" t="str">
        <f t="shared" si="1"/>
        <v xml:space="preserve">Katlyn </v>
      </c>
      <c r="C49" s="12">
        <v>44</v>
      </c>
      <c r="D49" t="s">
        <v>140</v>
      </c>
      <c r="E49" s="12">
        <f t="shared" si="10"/>
        <v>6</v>
      </c>
      <c r="F49" s="12">
        <f t="shared" si="3"/>
        <v>5</v>
      </c>
      <c r="G49" s="71">
        <f t="shared" si="11"/>
        <v>626.5</v>
      </c>
      <c r="H49" s="71">
        <f t="shared" si="12"/>
        <v>624.20000000000005</v>
      </c>
      <c r="I49" s="71">
        <f t="shared" si="13"/>
        <v>623.9</v>
      </c>
      <c r="J49" s="71">
        <f t="shared" si="14"/>
        <v>623</v>
      </c>
      <c r="K49" s="71">
        <f t="shared" si="8"/>
        <v>621</v>
      </c>
      <c r="L49" s="72">
        <f t="shared" si="9"/>
        <v>623.72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626.5</v>
      </c>
      <c r="AT49" s="12">
        <v>619.29999999999995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>
        <v>621</v>
      </c>
      <c r="BB49" s="12">
        <v>623</v>
      </c>
      <c r="BC49" s="12">
        <v>624.20000000000005</v>
      </c>
      <c r="BD49" s="12">
        <v>623.9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  <c r="CH49" s="12" t="s">
        <v>12</v>
      </c>
      <c r="CI49" s="12" t="s">
        <v>12</v>
      </c>
      <c r="CJ49" s="12" t="s">
        <v>12</v>
      </c>
      <c r="CK49" s="12" t="s">
        <v>12</v>
      </c>
    </row>
    <row r="50" spans="1:89" x14ac:dyDescent="0.35">
      <c r="A50" t="str">
        <f t="shared" si="0"/>
        <v>Tucker</v>
      </c>
      <c r="B50" t="str">
        <f t="shared" si="1"/>
        <v xml:space="preserve">Mary </v>
      </c>
      <c r="C50" s="12">
        <v>1</v>
      </c>
      <c r="D50" s="11" t="s">
        <v>72</v>
      </c>
      <c r="E50" s="12">
        <f t="shared" si="10"/>
        <v>14</v>
      </c>
      <c r="F50" s="12">
        <f t="shared" si="3"/>
        <v>5</v>
      </c>
      <c r="G50" s="71">
        <f t="shared" si="11"/>
        <v>634.1</v>
      </c>
      <c r="H50" s="71">
        <f t="shared" si="12"/>
        <v>633.5</v>
      </c>
      <c r="I50" s="71">
        <f t="shared" si="13"/>
        <v>632.70000000000005</v>
      </c>
      <c r="J50" s="71">
        <f t="shared" si="14"/>
        <v>631.6</v>
      </c>
      <c r="K50" s="71">
        <f t="shared" si="8"/>
        <v>631</v>
      </c>
      <c r="L50" s="72">
        <f t="shared" si="9"/>
        <v>632.58000000000004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>
        <v>629.1</v>
      </c>
      <c r="X50" s="12">
        <v>633.5</v>
      </c>
      <c r="Y50" s="12">
        <v>634.1</v>
      </c>
      <c r="Z50" s="12">
        <v>627.9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>
        <v>632.70000000000005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>
        <v>631.6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>
        <v>630.70000000000005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>
        <v>630.1</v>
      </c>
      <c r="BB50" s="12">
        <v>629.5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>
        <v>628.1</v>
      </c>
      <c r="BI50" s="12">
        <v>629.4</v>
      </c>
      <c r="BJ50" s="12">
        <v>629.70000000000005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>
        <v>628.6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>
        <v>631</v>
      </c>
      <c r="CG50" s="12" t="s">
        <v>12</v>
      </c>
      <c r="CH50" s="12" t="s">
        <v>12</v>
      </c>
      <c r="CI50" s="12" t="s">
        <v>12</v>
      </c>
      <c r="CJ50" s="12" t="s">
        <v>12</v>
      </c>
      <c r="CK50" s="12" t="s">
        <v>12</v>
      </c>
    </row>
    <row r="51" spans="1:89" x14ac:dyDescent="0.35">
      <c r="A51" t="str">
        <f t="shared" si="0"/>
        <v>Valenta</v>
      </c>
      <c r="B51" t="str">
        <f t="shared" si="1"/>
        <v xml:space="preserve">Carlee </v>
      </c>
      <c r="C51" s="12">
        <v>38</v>
      </c>
      <c r="D51" t="s">
        <v>124</v>
      </c>
      <c r="E51" s="12">
        <f t="shared" si="10"/>
        <v>8</v>
      </c>
      <c r="F51" s="12">
        <f t="shared" si="3"/>
        <v>5</v>
      </c>
      <c r="G51" s="71">
        <f t="shared" si="11"/>
        <v>629.1</v>
      </c>
      <c r="H51" s="71">
        <f t="shared" si="12"/>
        <v>627.1</v>
      </c>
      <c r="I51" s="71">
        <f t="shared" si="13"/>
        <v>626.6</v>
      </c>
      <c r="J51" s="71">
        <f t="shared" si="14"/>
        <v>626.20000000000005</v>
      </c>
      <c r="K51" s="71">
        <f t="shared" si="8"/>
        <v>625</v>
      </c>
      <c r="L51" s="72">
        <f t="shared" si="9"/>
        <v>626.79999999999995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>
        <v>627.1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>
        <v>626.20000000000005</v>
      </c>
      <c r="AT51" s="12">
        <v>629.1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>
        <v>624.9</v>
      </c>
      <c r="BB51" s="12">
        <v>624.4</v>
      </c>
      <c r="BC51" s="12">
        <v>625</v>
      </c>
      <c r="BD51" s="12">
        <v>626.6</v>
      </c>
      <c r="BE51" s="12">
        <v>624.9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  <c r="CH51" s="12" t="s">
        <v>12</v>
      </c>
      <c r="CI51" s="12" t="s">
        <v>12</v>
      </c>
      <c r="CJ51" s="12" t="s">
        <v>12</v>
      </c>
      <c r="CK51" s="12" t="s">
        <v>12</v>
      </c>
    </row>
    <row r="52" spans="1:89" x14ac:dyDescent="0.35">
      <c r="A52" t="str">
        <f t="shared" si="0"/>
        <v>Wagner</v>
      </c>
      <c r="B52" t="str">
        <f t="shared" si="1"/>
        <v xml:space="preserve">Devin </v>
      </c>
      <c r="C52" s="12">
        <v>49</v>
      </c>
      <c r="D52" t="s">
        <v>153</v>
      </c>
      <c r="E52" s="12">
        <f t="shared" si="10"/>
        <v>5</v>
      </c>
      <c r="F52" s="12">
        <f t="shared" si="3"/>
        <v>5</v>
      </c>
      <c r="G52" s="71">
        <f t="shared" si="11"/>
        <v>626.5</v>
      </c>
      <c r="H52" s="71">
        <f t="shared" si="12"/>
        <v>625.1</v>
      </c>
      <c r="I52" s="71">
        <f t="shared" si="13"/>
        <v>623</v>
      </c>
      <c r="J52" s="71">
        <f t="shared" si="14"/>
        <v>615.9</v>
      </c>
      <c r="K52" s="71">
        <f t="shared" si="8"/>
        <v>613.9</v>
      </c>
      <c r="L52" s="72">
        <f t="shared" si="9"/>
        <v>620.88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>
        <v>625.1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>
        <v>626.5</v>
      </c>
      <c r="BD52" s="12">
        <v>623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>
        <v>615.9</v>
      </c>
      <c r="BQ52" s="12">
        <v>613.9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  <c r="CH52" s="12" t="s">
        <v>12</v>
      </c>
      <c r="CI52" s="12" t="s">
        <v>12</v>
      </c>
      <c r="CJ52" s="12" t="s">
        <v>12</v>
      </c>
      <c r="CK52" s="12" t="s">
        <v>12</v>
      </c>
    </row>
    <row r="53" spans="1:89" x14ac:dyDescent="0.35">
      <c r="A53" t="str">
        <f t="shared" si="0"/>
        <v>Walrath</v>
      </c>
      <c r="B53" t="str">
        <f t="shared" si="1"/>
        <v xml:space="preserve">Emme </v>
      </c>
      <c r="C53" s="12">
        <v>7</v>
      </c>
      <c r="D53" t="s">
        <v>76</v>
      </c>
      <c r="E53" s="12">
        <f t="shared" si="10"/>
        <v>7</v>
      </c>
      <c r="F53" s="12">
        <f t="shared" si="3"/>
        <v>5</v>
      </c>
      <c r="G53" s="71">
        <f t="shared" si="11"/>
        <v>629.9</v>
      </c>
      <c r="H53" s="71">
        <f t="shared" si="12"/>
        <v>628.70000000000005</v>
      </c>
      <c r="I53" s="71">
        <f t="shared" si="13"/>
        <v>626.79999999999995</v>
      </c>
      <c r="J53" s="71">
        <f t="shared" si="14"/>
        <v>625.5</v>
      </c>
      <c r="K53" s="71">
        <f t="shared" si="8"/>
        <v>623.79999999999995</v>
      </c>
      <c r="L53" s="72">
        <f t="shared" si="9"/>
        <v>626.93999999999994</v>
      </c>
      <c r="N53" s="12" t="s">
        <v>12</v>
      </c>
      <c r="O53" s="12">
        <v>625.5</v>
      </c>
      <c r="P53" s="12">
        <v>623.6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>
        <v>623.5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>
        <v>623.79999999999995</v>
      </c>
      <c r="AY53" s="12" t="s">
        <v>12</v>
      </c>
      <c r="AZ53" s="12">
        <v>629.9</v>
      </c>
      <c r="BA53" s="12" t="s">
        <v>12</v>
      </c>
      <c r="BB53" s="12" t="s">
        <v>12</v>
      </c>
      <c r="BC53" s="12">
        <v>626.79999999999995</v>
      </c>
      <c r="BD53" s="12">
        <v>628.70000000000005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  <c r="CH53" s="12" t="s">
        <v>12</v>
      </c>
      <c r="CI53" s="12" t="s">
        <v>12</v>
      </c>
      <c r="CJ53" s="12" t="s">
        <v>12</v>
      </c>
      <c r="CK53" s="12" t="s">
        <v>12</v>
      </c>
    </row>
    <row r="54" spans="1:89" x14ac:dyDescent="0.35">
      <c r="A54" t="str">
        <f t="shared" si="0"/>
        <v>Weisz</v>
      </c>
      <c r="B54" t="str">
        <f t="shared" si="1"/>
        <v xml:space="preserve">Ali </v>
      </c>
      <c r="C54" s="12">
        <v>2</v>
      </c>
      <c r="D54" s="11" t="s">
        <v>73</v>
      </c>
      <c r="E54" s="12">
        <f t="shared" si="10"/>
        <v>16</v>
      </c>
      <c r="F54" s="12">
        <f t="shared" si="3"/>
        <v>5</v>
      </c>
      <c r="G54" s="71">
        <f t="shared" si="11"/>
        <v>630.5</v>
      </c>
      <c r="H54" s="71">
        <f t="shared" si="12"/>
        <v>630.20000000000005</v>
      </c>
      <c r="I54" s="71">
        <f t="shared" si="13"/>
        <v>629.6</v>
      </c>
      <c r="J54" s="71">
        <f t="shared" si="14"/>
        <v>629.6</v>
      </c>
      <c r="K54" s="71">
        <f t="shared" si="8"/>
        <v>629.5</v>
      </c>
      <c r="L54" s="72">
        <f t="shared" si="9"/>
        <v>629.88</v>
      </c>
      <c r="N54" s="12" t="s">
        <v>12</v>
      </c>
      <c r="O54" s="12">
        <v>628.70000000000005</v>
      </c>
      <c r="P54" s="12">
        <v>627.20000000000005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>
        <v>628.79999999999995</v>
      </c>
      <c r="X54" s="12">
        <v>629.5</v>
      </c>
      <c r="Y54" s="12">
        <v>630.20000000000005</v>
      </c>
      <c r="Z54" s="12">
        <v>624.9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>
        <v>627.4</v>
      </c>
      <c r="AJ54" s="12">
        <v>626.29999999999995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>
        <v>623.5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>
        <v>626.79999999999995</v>
      </c>
      <c r="BA54" s="12" t="s">
        <v>12</v>
      </c>
      <c r="BB54" s="12" t="s">
        <v>12</v>
      </c>
      <c r="BC54" s="12">
        <v>628.79999999999995</v>
      </c>
      <c r="BD54" s="12">
        <v>629.6</v>
      </c>
      <c r="BE54" s="12" t="s">
        <v>12</v>
      </c>
      <c r="BF54" s="12" t="s">
        <v>12</v>
      </c>
      <c r="BG54" s="12">
        <v>630.5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>
        <v>629.6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>
        <v>622.9</v>
      </c>
      <c r="CC54" s="12">
        <v>627.9</v>
      </c>
      <c r="CD54" s="12" t="s">
        <v>12</v>
      </c>
      <c r="CE54" s="12" t="s">
        <v>12</v>
      </c>
      <c r="CF54" s="12" t="s">
        <v>12</v>
      </c>
      <c r="CG54" s="12" t="s">
        <v>12</v>
      </c>
      <c r="CH54" s="12" t="s">
        <v>12</v>
      </c>
      <c r="CI54" s="12" t="s">
        <v>12</v>
      </c>
      <c r="CJ54" s="12" t="s">
        <v>12</v>
      </c>
      <c r="CK54" s="12" t="s">
        <v>12</v>
      </c>
    </row>
    <row r="55" spans="1:89" x14ac:dyDescent="0.35">
      <c r="A55" t="str">
        <f t="shared" si="0"/>
        <v>White</v>
      </c>
      <c r="B55" t="str">
        <f t="shared" si="1"/>
        <v xml:space="preserve">Anne </v>
      </c>
      <c r="C55" s="12">
        <v>33</v>
      </c>
      <c r="D55" t="s">
        <v>103</v>
      </c>
      <c r="E55" s="12">
        <f t="shared" si="10"/>
        <v>2</v>
      </c>
      <c r="F55" s="12">
        <f t="shared" si="3"/>
        <v>2</v>
      </c>
      <c r="G55" s="71">
        <f t="shared" si="11"/>
        <v>626.6</v>
      </c>
      <c r="H55" s="71">
        <f t="shared" si="12"/>
        <v>625</v>
      </c>
      <c r="I55" s="71" t="str">
        <f t="shared" si="13"/>
        <v/>
      </c>
      <c r="J55" s="71" t="str">
        <f t="shared" si="14"/>
        <v/>
      </c>
      <c r="K55" s="71" t="str">
        <f t="shared" si="8"/>
        <v/>
      </c>
      <c r="L55" s="72">
        <f t="shared" si="9"/>
        <v>625.79999999999995</v>
      </c>
      <c r="N55" s="12" t="s">
        <v>12</v>
      </c>
      <c r="O55" s="12">
        <v>625</v>
      </c>
      <c r="P55" s="12">
        <v>626.6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  <c r="CH55" s="12" t="s">
        <v>12</v>
      </c>
      <c r="CI55" s="12" t="s">
        <v>12</v>
      </c>
      <c r="CJ55" s="12" t="s">
        <v>12</v>
      </c>
      <c r="CK55" s="12" t="s">
        <v>12</v>
      </c>
    </row>
    <row r="56" spans="1:89" x14ac:dyDescent="0.35">
      <c r="A56" t="str">
        <f t="shared" si="0"/>
        <v>Wytko</v>
      </c>
      <c r="B56" t="str">
        <f t="shared" si="1"/>
        <v xml:space="preserve">Lily </v>
      </c>
      <c r="C56" s="12">
        <v>34</v>
      </c>
      <c r="D56" t="s">
        <v>109</v>
      </c>
      <c r="E56" s="12">
        <f t="shared" si="10"/>
        <v>6</v>
      </c>
      <c r="F56" s="12">
        <f t="shared" si="3"/>
        <v>5</v>
      </c>
      <c r="G56" s="71">
        <f t="shared" si="11"/>
        <v>628</v>
      </c>
      <c r="H56" s="71">
        <f t="shared" si="12"/>
        <v>626.20000000000005</v>
      </c>
      <c r="I56" s="71">
        <f t="shared" si="13"/>
        <v>625.20000000000005</v>
      </c>
      <c r="J56" s="71">
        <f t="shared" si="14"/>
        <v>623.9</v>
      </c>
      <c r="K56" s="71">
        <f t="shared" si="8"/>
        <v>621.5</v>
      </c>
      <c r="L56" s="72">
        <f t="shared" si="9"/>
        <v>624.96</v>
      </c>
      <c r="N56" s="12" t="s">
        <v>12</v>
      </c>
      <c r="O56" s="12" t="s">
        <v>12</v>
      </c>
      <c r="P56" s="12">
        <v>628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>
        <v>623.9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>
        <v>621.29999999999995</v>
      </c>
      <c r="AT56" s="12">
        <v>621.5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>
        <v>626.20000000000005</v>
      </c>
      <c r="BB56" s="12">
        <v>625.20000000000005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  <c r="CH56" s="12" t="s">
        <v>12</v>
      </c>
      <c r="CI56" s="12" t="s">
        <v>12</v>
      </c>
      <c r="CJ56" s="12" t="s">
        <v>12</v>
      </c>
      <c r="CK56" s="12" t="s">
        <v>12</v>
      </c>
    </row>
    <row r="57" spans="1:89" x14ac:dyDescent="0.35">
      <c r="A57" t="str">
        <f t="shared" si="0"/>
        <v>Zaun</v>
      </c>
      <c r="B57" t="str">
        <f t="shared" si="1"/>
        <v xml:space="preserve">Katie </v>
      </c>
      <c r="C57" s="12">
        <v>6</v>
      </c>
      <c r="D57" t="s">
        <v>75</v>
      </c>
      <c r="E57" s="12">
        <f t="shared" si="10"/>
        <v>10</v>
      </c>
      <c r="F57" s="12">
        <f t="shared" si="3"/>
        <v>5</v>
      </c>
      <c r="G57" s="71">
        <f t="shared" si="11"/>
        <v>630.9</v>
      </c>
      <c r="H57" s="71">
        <f t="shared" si="12"/>
        <v>630.9</v>
      </c>
      <c r="I57" s="71">
        <f t="shared" si="13"/>
        <v>630.20000000000005</v>
      </c>
      <c r="J57" s="71">
        <f t="shared" si="14"/>
        <v>630.1</v>
      </c>
      <c r="K57" s="71">
        <f t="shared" si="8"/>
        <v>629.4</v>
      </c>
      <c r="L57" s="72">
        <f t="shared" si="9"/>
        <v>630.29999999999995</v>
      </c>
      <c r="N57" s="12" t="s">
        <v>12</v>
      </c>
      <c r="O57" s="12">
        <v>627</v>
      </c>
      <c r="P57" s="12">
        <v>630.9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>
        <v>630.20000000000005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>
        <v>630.1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>
        <v>627.79999999999995</v>
      </c>
      <c r="BA57" s="12" t="s">
        <v>12</v>
      </c>
      <c r="BB57" s="12" t="s">
        <v>12</v>
      </c>
      <c r="BC57" s="12">
        <v>624</v>
      </c>
      <c r="BD57" s="12">
        <v>629.4</v>
      </c>
      <c r="BE57" s="12" t="s">
        <v>12</v>
      </c>
      <c r="BF57" s="12" t="s">
        <v>12</v>
      </c>
      <c r="BG57" s="12">
        <v>630.9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>
        <v>628.4</v>
      </c>
      <c r="BV57" s="12" t="s">
        <v>12</v>
      </c>
      <c r="BW57" s="12" t="s">
        <v>12</v>
      </c>
      <c r="BX57" s="12" t="s">
        <v>12</v>
      </c>
      <c r="BY57" s="12">
        <v>628.1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  <c r="CH57" s="12" t="s">
        <v>12</v>
      </c>
      <c r="CI57" s="12" t="s">
        <v>12</v>
      </c>
      <c r="CJ57" s="12" t="s">
        <v>12</v>
      </c>
      <c r="CK57" s="12" t="s">
        <v>12</v>
      </c>
    </row>
    <row r="58" spans="1:89" x14ac:dyDescent="0.35">
      <c r="A58" t="str">
        <f t="shared" si="0"/>
        <v>Zych</v>
      </c>
      <c r="B58" t="str">
        <f t="shared" si="1"/>
        <v xml:space="preserve">Gabriela </v>
      </c>
      <c r="C58" s="12">
        <v>20</v>
      </c>
      <c r="D58" t="s">
        <v>86</v>
      </c>
      <c r="E58" s="12">
        <f t="shared" si="10"/>
        <v>7</v>
      </c>
      <c r="F58" s="12">
        <f t="shared" si="3"/>
        <v>5</v>
      </c>
      <c r="G58" s="71">
        <f t="shared" si="11"/>
        <v>627.79999999999995</v>
      </c>
      <c r="H58" s="71">
        <f t="shared" si="12"/>
        <v>627.70000000000005</v>
      </c>
      <c r="I58" s="71">
        <f t="shared" si="13"/>
        <v>625.5</v>
      </c>
      <c r="J58" s="71">
        <f t="shared" si="14"/>
        <v>624.9</v>
      </c>
      <c r="K58" s="71">
        <f t="shared" si="8"/>
        <v>623.29999999999995</v>
      </c>
      <c r="L58" s="72">
        <f t="shared" si="9"/>
        <v>625.83999999999992</v>
      </c>
      <c r="N58" s="12" t="s">
        <v>12</v>
      </c>
      <c r="O58" s="12">
        <v>621</v>
      </c>
      <c r="P58" s="12">
        <v>622.9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>
        <v>624.9</v>
      </c>
      <c r="AT58" s="12">
        <v>623.29999999999995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>
        <v>625.5</v>
      </c>
      <c r="AZ58" s="12" t="s">
        <v>12</v>
      </c>
      <c r="BA58" s="12">
        <v>627.79999999999995</v>
      </c>
      <c r="BB58" s="12">
        <v>627.70000000000005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  <c r="CH58" s="12" t="s">
        <v>12</v>
      </c>
      <c r="CI58" s="12" t="s">
        <v>12</v>
      </c>
      <c r="CJ58" s="12" t="s">
        <v>12</v>
      </c>
      <c r="CK58" s="12" t="s">
        <v>12</v>
      </c>
    </row>
    <row r="59" spans="1:89" x14ac:dyDescent="0.35">
      <c r="A59" t="str">
        <f t="shared" ref="A59:A72" si="15">IF(D59="","",(RIGHT(D59,LEN(D59)-SEARCH(" ",D59,1))))</f>
        <v/>
      </c>
      <c r="B59" t="str">
        <f t="shared" ref="B59:B72" si="16">IF(D59="","",(LEFT(D59,SEARCH(" ",D59,1))))</f>
        <v/>
      </c>
      <c r="C59" s="12">
        <v>51</v>
      </c>
      <c r="E59" s="12" t="str">
        <f t="shared" si="10"/>
        <v/>
      </c>
      <c r="F59" s="12" t="str">
        <f t="shared" ref="F59:F72" si="17">_xlfn.IFS(E59="","",E59=1,1,E59=2,2,E59=3,3,E59=4,4,E59=5,5,E59&gt;5,5)</f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ref="K59:K83" si="18">IFERROR(LARGE((N59:CK59),5),"")</f>
        <v/>
      </c>
      <c r="L59" s="72" t="str">
        <f t="shared" ref="L59:L72" si="19">IFERROR(AVERAGEIF(G59:K59,"&gt;0"),"")</f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  <c r="CH59" s="12" t="s">
        <v>12</v>
      </c>
      <c r="CI59" s="12" t="s">
        <v>12</v>
      </c>
      <c r="CJ59" s="12" t="s">
        <v>12</v>
      </c>
      <c r="CK59" s="12" t="s">
        <v>12</v>
      </c>
    </row>
    <row r="60" spans="1:89" x14ac:dyDescent="0.35">
      <c r="A60" t="str">
        <f t="shared" si="15"/>
        <v/>
      </c>
      <c r="B60" t="str">
        <f t="shared" si="16"/>
        <v/>
      </c>
      <c r="C60" s="12">
        <v>52</v>
      </c>
      <c r="E60" s="12" t="str">
        <f t="shared" si="10"/>
        <v/>
      </c>
      <c r="F60" s="12" t="str">
        <f t="shared" si="17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8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  <c r="CH60" s="12" t="s">
        <v>12</v>
      </c>
      <c r="CI60" s="12" t="s">
        <v>12</v>
      </c>
      <c r="CJ60" s="12" t="s">
        <v>12</v>
      </c>
      <c r="CK60" s="12" t="s">
        <v>12</v>
      </c>
    </row>
    <row r="61" spans="1:89" x14ac:dyDescent="0.35">
      <c r="A61" t="str">
        <f t="shared" si="15"/>
        <v/>
      </c>
      <c r="B61" t="str">
        <f t="shared" si="16"/>
        <v/>
      </c>
      <c r="C61" s="12">
        <v>53</v>
      </c>
      <c r="E61" s="12" t="str">
        <f t="shared" si="10"/>
        <v/>
      </c>
      <c r="F61" s="12" t="str">
        <f t="shared" si="17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8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  <c r="CH61" s="12" t="s">
        <v>12</v>
      </c>
      <c r="CI61" s="12" t="s">
        <v>12</v>
      </c>
      <c r="CJ61" s="12" t="s">
        <v>12</v>
      </c>
      <c r="CK61" s="12" t="s">
        <v>12</v>
      </c>
    </row>
    <row r="62" spans="1:89" x14ac:dyDescent="0.35">
      <c r="A62" t="str">
        <f t="shared" si="15"/>
        <v/>
      </c>
      <c r="B62" t="str">
        <f t="shared" si="16"/>
        <v/>
      </c>
      <c r="C62" s="12">
        <v>54</v>
      </c>
      <c r="E62" s="12" t="str">
        <f t="shared" si="10"/>
        <v/>
      </c>
      <c r="F62" s="12" t="str">
        <f t="shared" si="17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8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  <c r="CH62" s="12" t="s">
        <v>12</v>
      </c>
      <c r="CI62" s="12" t="s">
        <v>12</v>
      </c>
      <c r="CJ62" s="12" t="s">
        <v>12</v>
      </c>
      <c r="CK62" s="12" t="s">
        <v>12</v>
      </c>
    </row>
    <row r="63" spans="1:89" x14ac:dyDescent="0.35">
      <c r="A63" t="str">
        <f t="shared" si="15"/>
        <v/>
      </c>
      <c r="B63" t="str">
        <f t="shared" si="16"/>
        <v/>
      </c>
      <c r="C63" s="12">
        <v>55</v>
      </c>
      <c r="E63" s="12" t="str">
        <f t="shared" si="10"/>
        <v/>
      </c>
      <c r="F63" s="12" t="str">
        <f t="shared" si="17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8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  <c r="CH63" s="12" t="s">
        <v>12</v>
      </c>
      <c r="CI63" s="12" t="s">
        <v>12</v>
      </c>
      <c r="CJ63" s="12" t="s">
        <v>12</v>
      </c>
      <c r="CK63" s="12" t="s">
        <v>12</v>
      </c>
    </row>
    <row r="64" spans="1:89" x14ac:dyDescent="0.35">
      <c r="A64" t="str">
        <f t="shared" si="15"/>
        <v/>
      </c>
      <c r="B64" t="str">
        <f t="shared" si="16"/>
        <v/>
      </c>
      <c r="C64" s="12">
        <v>56</v>
      </c>
      <c r="E64" s="12" t="str">
        <f t="shared" si="10"/>
        <v/>
      </c>
      <c r="F64" s="12" t="str">
        <f t="shared" si="17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8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  <c r="CI64" s="12" t="s">
        <v>12</v>
      </c>
      <c r="CJ64" s="12" t="s">
        <v>12</v>
      </c>
      <c r="CK64" s="12" t="s">
        <v>12</v>
      </c>
    </row>
    <row r="65" spans="1:89" x14ac:dyDescent="0.35">
      <c r="A65" t="str">
        <f t="shared" si="15"/>
        <v/>
      </c>
      <c r="B65" t="str">
        <f t="shared" si="16"/>
        <v/>
      </c>
      <c r="C65" s="12">
        <v>57</v>
      </c>
      <c r="E65" s="12" t="str">
        <f t="shared" si="10"/>
        <v/>
      </c>
      <c r="F65" s="12" t="str">
        <f t="shared" si="17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8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  <c r="CI65" s="12" t="s">
        <v>12</v>
      </c>
      <c r="CJ65" s="12" t="s">
        <v>12</v>
      </c>
      <c r="CK65" s="12" t="s">
        <v>12</v>
      </c>
    </row>
    <row r="66" spans="1:89" x14ac:dyDescent="0.35">
      <c r="A66" t="str">
        <f t="shared" si="15"/>
        <v/>
      </c>
      <c r="B66" t="str">
        <f t="shared" si="16"/>
        <v/>
      </c>
      <c r="C66" s="12">
        <v>58</v>
      </c>
      <c r="E66" s="12" t="str">
        <f t="shared" si="10"/>
        <v/>
      </c>
      <c r="F66" s="12" t="str">
        <f t="shared" si="17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8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  <c r="CI66" s="12" t="s">
        <v>12</v>
      </c>
      <c r="CJ66" s="12" t="s">
        <v>12</v>
      </c>
      <c r="CK66" s="12" t="s">
        <v>12</v>
      </c>
    </row>
    <row r="67" spans="1:89" x14ac:dyDescent="0.35">
      <c r="A67" t="str">
        <f t="shared" si="15"/>
        <v/>
      </c>
      <c r="B67" t="str">
        <f t="shared" si="16"/>
        <v/>
      </c>
      <c r="C67" s="12">
        <v>59</v>
      </c>
      <c r="E67" s="12" t="str">
        <f t="shared" si="10"/>
        <v/>
      </c>
      <c r="F67" s="12" t="str">
        <f t="shared" si="17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8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  <c r="CI67" s="12" t="s">
        <v>12</v>
      </c>
      <c r="CJ67" s="12" t="s">
        <v>12</v>
      </c>
      <c r="CK67" s="12" t="s">
        <v>12</v>
      </c>
    </row>
    <row r="68" spans="1:89" x14ac:dyDescent="0.35">
      <c r="A68" t="str">
        <f t="shared" si="15"/>
        <v/>
      </c>
      <c r="B68" t="str">
        <f t="shared" si="16"/>
        <v/>
      </c>
      <c r="C68" s="12">
        <v>60</v>
      </c>
      <c r="E68" s="12" t="str">
        <f t="shared" si="10"/>
        <v/>
      </c>
      <c r="F68" s="12" t="str">
        <f t="shared" si="17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8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  <c r="CI68" s="12" t="s">
        <v>12</v>
      </c>
      <c r="CJ68" s="12" t="s">
        <v>12</v>
      </c>
      <c r="CK68" s="12" t="s">
        <v>12</v>
      </c>
    </row>
    <row r="69" spans="1:89" x14ac:dyDescent="0.35">
      <c r="A69" t="str">
        <f t="shared" si="15"/>
        <v/>
      </c>
      <c r="B69" t="str">
        <f t="shared" si="16"/>
        <v/>
      </c>
      <c r="C69" s="12">
        <v>61</v>
      </c>
      <c r="E69" s="12" t="str">
        <f t="shared" si="10"/>
        <v/>
      </c>
      <c r="F69" s="12" t="str">
        <f t="shared" si="17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8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  <c r="CI69" s="12" t="s">
        <v>12</v>
      </c>
      <c r="CJ69" s="12" t="s">
        <v>12</v>
      </c>
      <c r="CK69" s="12" t="s">
        <v>12</v>
      </c>
    </row>
    <row r="70" spans="1:89" x14ac:dyDescent="0.35">
      <c r="A70" t="str">
        <f t="shared" si="15"/>
        <v/>
      </c>
      <c r="B70" t="str">
        <f t="shared" si="16"/>
        <v/>
      </c>
      <c r="C70" s="12">
        <v>62</v>
      </c>
      <c r="E70" s="12" t="str">
        <f t="shared" si="10"/>
        <v/>
      </c>
      <c r="F70" s="12" t="str">
        <f t="shared" si="17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8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  <c r="CI70" s="12" t="s">
        <v>12</v>
      </c>
      <c r="CJ70" s="12" t="s">
        <v>12</v>
      </c>
      <c r="CK70" s="12" t="s">
        <v>12</v>
      </c>
    </row>
    <row r="71" spans="1:89" x14ac:dyDescent="0.35">
      <c r="A71" t="str">
        <f t="shared" si="15"/>
        <v/>
      </c>
      <c r="B71" t="str">
        <f t="shared" si="16"/>
        <v/>
      </c>
      <c r="C71" s="12">
        <v>63</v>
      </c>
      <c r="E71" s="12" t="str">
        <f t="shared" si="10"/>
        <v/>
      </c>
      <c r="F71" s="12" t="str">
        <f t="shared" si="17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8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  <c r="CI71" s="12" t="s">
        <v>12</v>
      </c>
      <c r="CJ71" s="12" t="s">
        <v>12</v>
      </c>
      <c r="CK71" s="12" t="s">
        <v>12</v>
      </c>
    </row>
    <row r="72" spans="1:89" x14ac:dyDescent="0.35">
      <c r="A72" t="str">
        <f t="shared" si="15"/>
        <v/>
      </c>
      <c r="B72" t="str">
        <f t="shared" si="16"/>
        <v/>
      </c>
      <c r="C72" s="12">
        <v>64</v>
      </c>
      <c r="E72" s="12" t="str">
        <f t="shared" si="10"/>
        <v/>
      </c>
      <c r="F72" s="12" t="str">
        <f t="shared" si="17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8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  <c r="CI72" s="12" t="s">
        <v>12</v>
      </c>
      <c r="CJ72" s="12" t="s">
        <v>12</v>
      </c>
      <c r="CK72" s="12" t="s">
        <v>12</v>
      </c>
    </row>
    <row r="73" spans="1:89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8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  <c r="CI73" s="12" t="s">
        <v>12</v>
      </c>
      <c r="CJ73" s="12" t="s">
        <v>12</v>
      </c>
      <c r="CK73" s="12" t="s">
        <v>12</v>
      </c>
    </row>
    <row r="74" spans="1:89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8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  <c r="CI74" s="12" t="s">
        <v>12</v>
      </c>
      <c r="CJ74" s="12" t="s">
        <v>12</v>
      </c>
      <c r="CK74" s="12" t="s">
        <v>12</v>
      </c>
    </row>
    <row r="75" spans="1:89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8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  <c r="CI75" s="12" t="s">
        <v>12</v>
      </c>
      <c r="CJ75" s="12" t="s">
        <v>12</v>
      </c>
      <c r="CK75" s="12" t="s">
        <v>12</v>
      </c>
    </row>
    <row r="76" spans="1:89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8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  <c r="CI76" s="12" t="s">
        <v>12</v>
      </c>
      <c r="CJ76" s="12" t="s">
        <v>12</v>
      </c>
      <c r="CK76" s="12" t="s">
        <v>12</v>
      </c>
    </row>
    <row r="77" spans="1:89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8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  <c r="CI77" s="12" t="s">
        <v>12</v>
      </c>
      <c r="CJ77" s="12" t="s">
        <v>12</v>
      </c>
      <c r="CK77" s="12" t="s">
        <v>12</v>
      </c>
    </row>
    <row r="78" spans="1:89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IF(COUNT(N78:CK78)=0,"", COUNT(N78:CK78))</f>
        <v/>
      </c>
      <c r="F78" s="12" t="str">
        <f t="shared" si="22"/>
        <v/>
      </c>
      <c r="G78" s="71" t="str">
        <f t="shared" ref="G78:G83" si="25">IFERROR(LARGE((N78:CK78),1),"")</f>
        <v/>
      </c>
      <c r="H78" s="71" t="str">
        <f t="shared" ref="H78:H83" si="26">IFERROR(LARGE((N78:CK78),2),"")</f>
        <v/>
      </c>
      <c r="I78" s="71" t="str">
        <f t="shared" ref="I78:I83" si="27">IFERROR(LARGE((N78:CK78),3),"")</f>
        <v/>
      </c>
      <c r="J78" s="71" t="str">
        <f t="shared" ref="J78:J83" si="28">IFERROR(LARGE((N78:CK78),4),"")</f>
        <v/>
      </c>
      <c r="K78" s="71" t="str">
        <f t="shared" si="18"/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  <c r="CI78" s="12" t="s">
        <v>12</v>
      </c>
      <c r="CJ78" s="12" t="s">
        <v>12</v>
      </c>
      <c r="CK78" s="12" t="s">
        <v>12</v>
      </c>
    </row>
    <row r="79" spans="1:89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18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  <c r="CI79" s="12" t="s">
        <v>12</v>
      </c>
      <c r="CJ79" s="12" t="s">
        <v>12</v>
      </c>
      <c r="CK79" s="12" t="s">
        <v>12</v>
      </c>
    </row>
    <row r="80" spans="1:89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18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  <c r="CI80" s="12" t="s">
        <v>12</v>
      </c>
      <c r="CJ80" s="12" t="s">
        <v>12</v>
      </c>
      <c r="CK80" s="12" t="s">
        <v>12</v>
      </c>
    </row>
    <row r="81" spans="1:89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18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  <c r="CI81" s="12" t="s">
        <v>12</v>
      </c>
      <c r="CJ81" s="12" t="s">
        <v>12</v>
      </c>
      <c r="CK81" s="12" t="s">
        <v>12</v>
      </c>
    </row>
    <row r="82" spans="1:89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18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  <c r="CI82" s="12" t="s">
        <v>12</v>
      </c>
      <c r="CJ82" s="12" t="s">
        <v>12</v>
      </c>
      <c r="CK82" s="12" t="s">
        <v>12</v>
      </c>
    </row>
    <row r="83" spans="1:89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18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  <c r="CI83" s="12" t="s">
        <v>12</v>
      </c>
      <c r="CJ83" s="12" t="s">
        <v>12</v>
      </c>
      <c r="CK83" s="12" t="s">
        <v>12</v>
      </c>
    </row>
  </sheetData>
  <sortState xmlns:xlrd2="http://schemas.microsoft.com/office/spreadsheetml/2017/richdata2" ref="A14:CK58">
    <sortCondition ref="A14:A58"/>
  </sortState>
  <mergeCells count="4">
    <mergeCell ref="B5:E5"/>
    <mergeCell ref="B6:E6"/>
    <mergeCell ref="B7:E7"/>
    <mergeCell ref="G12:K12"/>
  </mergeCells>
  <phoneticPr fontId="8" type="noConversion"/>
  <conditionalFormatting sqref="N14:CK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W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33</v>
      </c>
    </row>
    <row r="3" spans="1:49" x14ac:dyDescent="0.35">
      <c r="B3" s="2" t="str">
        <f>Summary!B2</f>
        <v>December 6, 2025</v>
      </c>
    </row>
    <row r="5" spans="1:49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9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9" x14ac:dyDescent="0.35">
      <c r="B7" s="102" t="s">
        <v>4</v>
      </c>
      <c r="C7" s="102"/>
      <c r="D7" s="102"/>
      <c r="E7" s="103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64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 t="s">
        <v>15</v>
      </c>
      <c r="AT11" s="64" t="s">
        <v>15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39</v>
      </c>
      <c r="P12" s="64" t="s">
        <v>39</v>
      </c>
      <c r="Q12" s="64" t="s">
        <v>131</v>
      </c>
      <c r="R12" s="64" t="s">
        <v>131</v>
      </c>
      <c r="S12" s="64" t="s">
        <v>131</v>
      </c>
      <c r="T12" s="64" t="s">
        <v>131</v>
      </c>
      <c r="U12" s="64" t="s">
        <v>131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169</v>
      </c>
      <c r="AL12" s="64" t="s">
        <v>178</v>
      </c>
      <c r="AM12" s="64" t="s">
        <v>178</v>
      </c>
      <c r="AN12" s="64" t="s">
        <v>178</v>
      </c>
      <c r="AO12" s="64" t="s">
        <v>186</v>
      </c>
      <c r="AP12" s="64" t="s">
        <v>186</v>
      </c>
      <c r="AQ12" s="64" t="s">
        <v>186</v>
      </c>
      <c r="AR12" s="64" t="s">
        <v>186</v>
      </c>
      <c r="AS12" s="64" t="s">
        <v>16</v>
      </c>
      <c r="AT12" s="64" t="s">
        <v>16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119</v>
      </c>
      <c r="P13" s="64" t="s">
        <v>51</v>
      </c>
      <c r="Q13" s="64" t="s">
        <v>71</v>
      </c>
      <c r="R13" s="64" t="s">
        <v>137</v>
      </c>
      <c r="S13" s="64" t="s">
        <v>138</v>
      </c>
      <c r="T13" s="64" t="s">
        <v>135</v>
      </c>
      <c r="U13" s="64" t="s">
        <v>139</v>
      </c>
      <c r="V13" s="64" t="s">
        <v>145</v>
      </c>
      <c r="W13" s="64" t="s">
        <v>146</v>
      </c>
      <c r="X13" s="64" t="s">
        <v>147</v>
      </c>
      <c r="Y13" s="64" t="s">
        <v>51</v>
      </c>
      <c r="Z13" s="64" t="s">
        <v>154</v>
      </c>
      <c r="AA13" s="64" t="s">
        <v>155</v>
      </c>
      <c r="AB13" s="64" t="s">
        <v>98</v>
      </c>
      <c r="AC13" s="64" t="s">
        <v>99</v>
      </c>
      <c r="AD13" s="64" t="s">
        <v>158</v>
      </c>
      <c r="AE13" s="64" t="s">
        <v>159</v>
      </c>
      <c r="AF13" s="64" t="s">
        <v>162</v>
      </c>
      <c r="AG13" s="64" t="s">
        <v>163</v>
      </c>
      <c r="AH13" s="64" t="s">
        <v>51</v>
      </c>
      <c r="AI13" s="64" t="s">
        <v>168</v>
      </c>
      <c r="AJ13" s="64" t="s">
        <v>167</v>
      </c>
      <c r="AK13" s="64" t="s">
        <v>51</v>
      </c>
      <c r="AL13" s="64" t="s">
        <v>180</v>
      </c>
      <c r="AM13" s="64" t="s">
        <v>181</v>
      </c>
      <c r="AN13" s="64" t="s">
        <v>51</v>
      </c>
      <c r="AO13" s="64" t="s">
        <v>189</v>
      </c>
      <c r="AP13" s="64" t="s">
        <v>190</v>
      </c>
      <c r="AQ13" s="64" t="s">
        <v>51</v>
      </c>
      <c r="AR13" s="64" t="s">
        <v>50</v>
      </c>
      <c r="AS13" s="64" t="s">
        <v>203</v>
      </c>
      <c r="AT13" s="64" t="s">
        <v>204</v>
      </c>
      <c r="AU13" s="64" t="s">
        <v>205</v>
      </c>
      <c r="AV13" s="64" t="s">
        <v>206</v>
      </c>
      <c r="AW13" s="64" t="s">
        <v>207</v>
      </c>
    </row>
    <row r="14" spans="1:49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152</v>
      </c>
      <c r="E14">
        <f t="shared" ref="E14:E44" si="2">IF(COUNT(N14:AW14)=0,"", COUNT(N14:AW14))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IFERROR(LARGE((N14:AW14),1),"")</f>
        <v>588</v>
      </c>
      <c r="H14">
        <f t="shared" ref="H14:H44" si="5">IFERROR(LARGE((N14:AW14),2),"")</f>
        <v>586</v>
      </c>
      <c r="I14">
        <f t="shared" ref="I14:I44" si="6">IFERROR(LARGE((N14:AW14),3),"")</f>
        <v>583</v>
      </c>
      <c r="J14">
        <f t="shared" ref="J14:J44" si="7">IFERROR(LARGE((N14:AW14),4),"")</f>
        <v>577</v>
      </c>
      <c r="K14">
        <f t="shared" ref="K14:K44" si="8">IFERROR(LARGE((N14:AW14),5),"")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>
        <v>588</v>
      </c>
      <c r="X14" s="12">
        <v>586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583</v>
      </c>
      <c r="AE14" s="12">
        <v>577</v>
      </c>
      <c r="AF14" s="12">
        <v>575</v>
      </c>
      <c r="AG14" s="12">
        <v>577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62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>
        <v>588</v>
      </c>
      <c r="W15" s="12">
        <v>586</v>
      </c>
      <c r="X15" s="12">
        <v>591</v>
      </c>
      <c r="Y15" s="12" t="s">
        <v>12</v>
      </c>
      <c r="Z15" s="12" t="s">
        <v>12</v>
      </c>
      <c r="AA15" s="12" t="s">
        <v>12</v>
      </c>
      <c r="AB15" s="12">
        <v>579</v>
      </c>
      <c r="AC15" s="12" t="s">
        <v>12</v>
      </c>
      <c r="AD15" s="12" t="s">
        <v>12</v>
      </c>
      <c r="AE15" s="12" t="s">
        <v>12</v>
      </c>
      <c r="AF15" s="12">
        <v>575</v>
      </c>
      <c r="AG15" s="12">
        <v>585</v>
      </c>
      <c r="AH15" s="12">
        <v>588</v>
      </c>
      <c r="AI15" s="12">
        <v>560</v>
      </c>
      <c r="AJ15" s="12">
        <v>570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58</v>
      </c>
      <c r="E16">
        <f t="shared" si="2"/>
        <v>13</v>
      </c>
      <c r="F16">
        <f t="shared" si="3"/>
        <v>5</v>
      </c>
      <c r="G16">
        <f t="shared" si="4"/>
        <v>588</v>
      </c>
      <c r="H16">
        <f t="shared" si="5"/>
        <v>587</v>
      </c>
      <c r="I16">
        <f t="shared" si="6"/>
        <v>587</v>
      </c>
      <c r="J16">
        <f t="shared" si="7"/>
        <v>586</v>
      </c>
      <c r="K16">
        <f t="shared" si="8"/>
        <v>586</v>
      </c>
      <c r="L16" s="78">
        <f t="shared" si="9"/>
        <v>586.79999999999995</v>
      </c>
      <c r="N16" s="12" t="s">
        <v>12</v>
      </c>
      <c r="O16" s="12" t="s">
        <v>12</v>
      </c>
      <c r="P16" s="12" t="s">
        <v>12</v>
      </c>
      <c r="Q16" s="12">
        <v>583</v>
      </c>
      <c r="R16" s="12">
        <v>578</v>
      </c>
      <c r="S16" s="12">
        <v>586</v>
      </c>
      <c r="T16" s="12" t="s">
        <v>12</v>
      </c>
      <c r="U16" s="12" t="s">
        <v>12</v>
      </c>
      <c r="V16" s="12">
        <v>588</v>
      </c>
      <c r="W16" s="12">
        <v>586</v>
      </c>
      <c r="X16" s="12">
        <v>586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587</v>
      </c>
      <c r="AE16" s="12">
        <v>587</v>
      </c>
      <c r="AF16" s="12">
        <v>581</v>
      </c>
      <c r="AG16" s="12">
        <v>586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>
        <v>579</v>
      </c>
      <c r="AM16" s="12">
        <v>581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>
        <v>575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66</v>
      </c>
      <c r="E17">
        <f t="shared" si="2"/>
        <v>2</v>
      </c>
      <c r="F17">
        <f t="shared" si="3"/>
        <v>2</v>
      </c>
      <c r="G17">
        <f t="shared" si="4"/>
        <v>573</v>
      </c>
      <c r="H17">
        <f t="shared" si="5"/>
        <v>568</v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>
        <v>568</v>
      </c>
      <c r="AG17" s="12">
        <v>573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100</v>
      </c>
      <c r="E18">
        <f t="shared" si="2"/>
        <v>4</v>
      </c>
      <c r="F18">
        <f t="shared" si="3"/>
        <v>4</v>
      </c>
      <c r="G18">
        <f t="shared" si="4"/>
        <v>582</v>
      </c>
      <c r="H18">
        <f t="shared" si="5"/>
        <v>580</v>
      </c>
      <c r="I18">
        <f t="shared" si="6"/>
        <v>575</v>
      </c>
      <c r="J18">
        <f t="shared" si="7"/>
        <v>566</v>
      </c>
      <c r="K18" t="str">
        <f t="shared" si="8"/>
        <v/>
      </c>
      <c r="L18" s="78">
        <f t="shared" si="9"/>
        <v>575.75</v>
      </c>
      <c r="N18" s="12" t="s">
        <v>12</v>
      </c>
      <c r="O18" s="12" t="s">
        <v>12</v>
      </c>
      <c r="P18" s="12">
        <v>566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>
        <v>582</v>
      </c>
      <c r="AI18" s="12" t="s">
        <v>12</v>
      </c>
      <c r="AJ18" s="12" t="s">
        <v>12</v>
      </c>
      <c r="AK18" s="12">
        <v>575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580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63</v>
      </c>
      <c r="E19">
        <f t="shared" si="2"/>
        <v>15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590</v>
      </c>
      <c r="K19">
        <f t="shared" si="8"/>
        <v>590</v>
      </c>
      <c r="L19" s="78">
        <f t="shared" si="9"/>
        <v>592.4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587</v>
      </c>
      <c r="S19" s="12">
        <v>588</v>
      </c>
      <c r="T19" s="12" t="s">
        <v>12</v>
      </c>
      <c r="U19" s="12" t="s">
        <v>12</v>
      </c>
      <c r="V19" s="12">
        <v>589</v>
      </c>
      <c r="W19" s="12">
        <v>595</v>
      </c>
      <c r="X19" s="12">
        <v>589</v>
      </c>
      <c r="Y19" s="12">
        <v>590</v>
      </c>
      <c r="Z19" s="12" t="s">
        <v>12</v>
      </c>
      <c r="AA19" s="12" t="s">
        <v>12</v>
      </c>
      <c r="AB19" s="12">
        <v>594</v>
      </c>
      <c r="AC19" s="12">
        <v>590</v>
      </c>
      <c r="AD19" s="12" t="s">
        <v>12</v>
      </c>
      <c r="AE19" s="12" t="s">
        <v>12</v>
      </c>
      <c r="AF19" s="12">
        <v>586</v>
      </c>
      <c r="AG19" s="12">
        <v>584</v>
      </c>
      <c r="AH19" s="12">
        <v>593</v>
      </c>
      <c r="AI19" s="12" t="s">
        <v>12</v>
      </c>
      <c r="AJ19" s="12" t="s">
        <v>12</v>
      </c>
      <c r="AK19" s="12" t="s">
        <v>12</v>
      </c>
      <c r="AL19" s="12">
        <v>580</v>
      </c>
      <c r="AM19" s="12">
        <v>579</v>
      </c>
      <c r="AN19" s="12" t="s">
        <v>12</v>
      </c>
      <c r="AO19" s="12">
        <v>590</v>
      </c>
      <c r="AP19" s="12">
        <v>588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60</v>
      </c>
      <c r="E20">
        <f t="shared" si="2"/>
        <v>18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590</v>
      </c>
      <c r="L20" s="78">
        <f t="shared" si="9"/>
        <v>590.79999999999995</v>
      </c>
      <c r="N20" s="12" t="s">
        <v>12</v>
      </c>
      <c r="O20" s="12">
        <v>588</v>
      </c>
      <c r="P20" s="12" t="s">
        <v>12</v>
      </c>
      <c r="Q20" s="12">
        <v>579</v>
      </c>
      <c r="R20" s="12">
        <v>583</v>
      </c>
      <c r="S20" s="12">
        <v>587</v>
      </c>
      <c r="T20" s="12" t="s">
        <v>12</v>
      </c>
      <c r="U20" s="12" t="s">
        <v>12</v>
      </c>
      <c r="V20" s="12">
        <v>589</v>
      </c>
      <c r="W20" s="12" t="s">
        <v>12</v>
      </c>
      <c r="X20" s="12" t="s">
        <v>12</v>
      </c>
      <c r="Y20" s="12">
        <v>592</v>
      </c>
      <c r="Z20" s="12" t="s">
        <v>12</v>
      </c>
      <c r="AA20" s="12" t="s">
        <v>12</v>
      </c>
      <c r="AB20" s="12">
        <v>584</v>
      </c>
      <c r="AC20" s="12">
        <v>588</v>
      </c>
      <c r="AD20" s="12" t="s">
        <v>12</v>
      </c>
      <c r="AE20" s="12" t="s">
        <v>12</v>
      </c>
      <c r="AF20" s="12">
        <v>590</v>
      </c>
      <c r="AG20" s="12">
        <v>588</v>
      </c>
      <c r="AH20" s="12">
        <v>591</v>
      </c>
      <c r="AI20" s="12">
        <v>573</v>
      </c>
      <c r="AJ20" s="12">
        <v>569</v>
      </c>
      <c r="AK20" s="12" t="s">
        <v>12</v>
      </c>
      <c r="AL20" s="12">
        <v>591</v>
      </c>
      <c r="AM20" s="12">
        <v>586</v>
      </c>
      <c r="AN20" s="12">
        <v>587</v>
      </c>
      <c r="AO20" s="12">
        <v>583</v>
      </c>
      <c r="AP20" s="12">
        <v>590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64</v>
      </c>
      <c r="E21">
        <f t="shared" si="2"/>
        <v>13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>
        <v>582</v>
      </c>
      <c r="U21" s="12">
        <v>565</v>
      </c>
      <c r="V21" s="12">
        <v>585</v>
      </c>
      <c r="W21" s="12">
        <v>590</v>
      </c>
      <c r="X21" s="12">
        <v>591</v>
      </c>
      <c r="Y21" s="12" t="s">
        <v>12</v>
      </c>
      <c r="Z21" s="12">
        <v>584</v>
      </c>
      <c r="AA21" s="12">
        <v>590</v>
      </c>
      <c r="AB21" s="12" t="s">
        <v>12</v>
      </c>
      <c r="AC21" s="12" t="s">
        <v>12</v>
      </c>
      <c r="AD21" s="12">
        <v>586</v>
      </c>
      <c r="AE21" s="12">
        <v>590</v>
      </c>
      <c r="AF21" s="12">
        <v>587</v>
      </c>
      <c r="AG21" s="12">
        <v>580</v>
      </c>
      <c r="AH21" s="12" t="s">
        <v>12</v>
      </c>
      <c r="AI21" s="12">
        <v>587</v>
      </c>
      <c r="AJ21" s="12">
        <v>570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56</v>
      </c>
      <c r="E22">
        <f t="shared" si="2"/>
        <v>9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582</v>
      </c>
      <c r="K22">
        <f t="shared" si="8"/>
        <v>581</v>
      </c>
      <c r="L22" s="78">
        <f t="shared" si="9"/>
        <v>585.4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>
        <v>580</v>
      </c>
      <c r="W22" s="12">
        <v>582</v>
      </c>
      <c r="X22" s="12">
        <v>592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>
        <v>577</v>
      </c>
      <c r="AE22" s="12">
        <v>580</v>
      </c>
      <c r="AF22" s="12">
        <v>584</v>
      </c>
      <c r="AG22" s="12">
        <v>569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581</v>
      </c>
      <c r="AM22" s="12">
        <v>588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69</v>
      </c>
      <c r="E23">
        <f t="shared" si="2"/>
        <v>11</v>
      </c>
      <c r="F23">
        <f t="shared" si="3"/>
        <v>5</v>
      </c>
      <c r="G23">
        <f t="shared" si="4"/>
        <v>584</v>
      </c>
      <c r="H23">
        <f t="shared" si="5"/>
        <v>574</v>
      </c>
      <c r="I23">
        <f t="shared" si="6"/>
        <v>573</v>
      </c>
      <c r="J23">
        <f t="shared" si="7"/>
        <v>573</v>
      </c>
      <c r="K23">
        <f t="shared" si="8"/>
        <v>572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>
        <v>584</v>
      </c>
      <c r="U23" s="12">
        <v>539</v>
      </c>
      <c r="V23" s="12">
        <v>570</v>
      </c>
      <c r="W23" s="12">
        <v>573</v>
      </c>
      <c r="X23" s="12">
        <v>571</v>
      </c>
      <c r="Y23" s="12" t="s">
        <v>12</v>
      </c>
      <c r="Z23" s="12">
        <v>571</v>
      </c>
      <c r="AA23" s="12">
        <v>574</v>
      </c>
      <c r="AB23" s="12" t="s">
        <v>12</v>
      </c>
      <c r="AC23" s="12" t="s">
        <v>12</v>
      </c>
      <c r="AD23" s="12">
        <v>572</v>
      </c>
      <c r="AE23" s="12">
        <v>568</v>
      </c>
      <c r="AF23" s="12">
        <v>573</v>
      </c>
      <c r="AG23" s="12">
        <v>572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61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>
        <v>583</v>
      </c>
      <c r="U24" s="12">
        <v>564</v>
      </c>
      <c r="V24" s="12">
        <v>590</v>
      </c>
      <c r="W24" s="12">
        <v>593</v>
      </c>
      <c r="X24" s="12">
        <v>589</v>
      </c>
      <c r="Y24" s="12" t="s">
        <v>12</v>
      </c>
      <c r="Z24" s="12">
        <v>586</v>
      </c>
      <c r="AA24" s="12">
        <v>579</v>
      </c>
      <c r="AB24" s="12">
        <v>590</v>
      </c>
      <c r="AC24" s="12">
        <v>595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>
        <v>568</v>
      </c>
      <c r="AJ24" s="12">
        <v>571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54</v>
      </c>
      <c r="E25">
        <f t="shared" si="2"/>
        <v>10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590</v>
      </c>
      <c r="L25" s="78">
        <f t="shared" si="9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>
        <v>597</v>
      </c>
      <c r="W25" s="12">
        <v>592</v>
      </c>
      <c r="X25" s="12">
        <v>591</v>
      </c>
      <c r="Y25" s="12" t="s">
        <v>12</v>
      </c>
      <c r="Z25" s="12" t="s">
        <v>12</v>
      </c>
      <c r="AA25" s="12" t="s">
        <v>12</v>
      </c>
      <c r="AB25" s="12">
        <v>592</v>
      </c>
      <c r="AC25" s="12">
        <v>587</v>
      </c>
      <c r="AD25" s="12" t="s">
        <v>12</v>
      </c>
      <c r="AE25" s="12" t="s">
        <v>12</v>
      </c>
      <c r="AF25" s="12">
        <v>585</v>
      </c>
      <c r="AG25" s="12">
        <v>585</v>
      </c>
      <c r="AH25" s="12">
        <v>588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590</v>
      </c>
      <c r="AP25" s="12">
        <v>585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59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>
        <v>586</v>
      </c>
      <c r="W26" s="12">
        <v>588</v>
      </c>
      <c r="X26" s="12">
        <v>589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575</v>
      </c>
      <c r="AE26" s="12">
        <v>575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53</v>
      </c>
      <c r="E27">
        <f t="shared" si="2"/>
        <v>10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>
        <v>591</v>
      </c>
      <c r="W27" s="12">
        <v>584</v>
      </c>
      <c r="X27" s="12">
        <v>588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586</v>
      </c>
      <c r="AE27" s="12">
        <v>580</v>
      </c>
      <c r="AF27" s="12">
        <v>585</v>
      </c>
      <c r="AG27" s="12">
        <v>578</v>
      </c>
      <c r="AH27" s="12">
        <v>586</v>
      </c>
      <c r="AI27" s="12" t="s">
        <v>12</v>
      </c>
      <c r="AJ27" s="12" t="s">
        <v>12</v>
      </c>
      <c r="AK27" s="12" t="s">
        <v>12</v>
      </c>
      <c r="AL27" s="12">
        <v>580</v>
      </c>
      <c r="AM27" s="12">
        <v>573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57</v>
      </c>
      <c r="E28">
        <f t="shared" si="2"/>
        <v>8</v>
      </c>
      <c r="F28">
        <f t="shared" si="3"/>
        <v>5</v>
      </c>
      <c r="G28">
        <f t="shared" si="4"/>
        <v>590</v>
      </c>
      <c r="H28">
        <f t="shared" si="5"/>
        <v>587</v>
      </c>
      <c r="I28">
        <f t="shared" si="6"/>
        <v>586</v>
      </c>
      <c r="J28">
        <f t="shared" si="7"/>
        <v>584</v>
      </c>
      <c r="K28">
        <f t="shared" si="8"/>
        <v>583</v>
      </c>
      <c r="L28" s="78">
        <f t="shared" si="9"/>
        <v>586</v>
      </c>
      <c r="N28" s="12" t="s">
        <v>12</v>
      </c>
      <c r="O28" s="12" t="s">
        <v>12</v>
      </c>
      <c r="P28" s="12" t="s">
        <v>12</v>
      </c>
      <c r="Q28" s="12">
        <v>584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583</v>
      </c>
      <c r="W28" s="12">
        <v>590</v>
      </c>
      <c r="X28" s="12">
        <v>587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576</v>
      </c>
      <c r="AE28" s="12">
        <v>583</v>
      </c>
      <c r="AF28" s="12">
        <v>581</v>
      </c>
      <c r="AG28" s="12">
        <v>586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65</v>
      </c>
      <c r="E29">
        <f t="shared" si="2"/>
        <v>6</v>
      </c>
      <c r="F29">
        <f t="shared" si="3"/>
        <v>5</v>
      </c>
      <c r="G29">
        <f t="shared" si="4"/>
        <v>582</v>
      </c>
      <c r="H29">
        <f t="shared" si="5"/>
        <v>581</v>
      </c>
      <c r="I29">
        <f t="shared" si="6"/>
        <v>580</v>
      </c>
      <c r="J29">
        <f t="shared" si="7"/>
        <v>576</v>
      </c>
      <c r="K29">
        <f t="shared" si="8"/>
        <v>567</v>
      </c>
      <c r="L29" s="78">
        <f t="shared" si="9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582</v>
      </c>
      <c r="U29" s="12">
        <v>565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576</v>
      </c>
      <c r="AA29" s="12">
        <v>580</v>
      </c>
      <c r="AB29" s="12" t="s">
        <v>12</v>
      </c>
      <c r="AC29" s="12" t="s">
        <v>12</v>
      </c>
      <c r="AD29" s="12">
        <v>581</v>
      </c>
      <c r="AE29" s="12">
        <v>567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68</v>
      </c>
      <c r="E30">
        <f t="shared" si="2"/>
        <v>9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576</v>
      </c>
      <c r="K30">
        <f t="shared" si="8"/>
        <v>575</v>
      </c>
      <c r="L30" s="78">
        <f t="shared" si="9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>
        <v>575</v>
      </c>
      <c r="U30" s="12">
        <v>562</v>
      </c>
      <c r="V30" s="12">
        <v>589</v>
      </c>
      <c r="W30" s="12">
        <v>585</v>
      </c>
      <c r="X30" s="12">
        <v>583</v>
      </c>
      <c r="Y30" s="12" t="s">
        <v>12</v>
      </c>
      <c r="Z30" s="12">
        <v>575</v>
      </c>
      <c r="AA30" s="12">
        <v>574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576</v>
      </c>
      <c r="AG30" s="12">
        <v>573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</sheetData>
  <sortState xmlns:xlrd2="http://schemas.microsoft.com/office/spreadsheetml/2017/richdata2" ref="A14:AW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W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Y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1" ht="18.5" x14ac:dyDescent="0.45">
      <c r="B1" s="1" t="s">
        <v>0</v>
      </c>
    </row>
    <row r="2" spans="1:51" ht="18.5" x14ac:dyDescent="0.45">
      <c r="B2" s="1" t="s">
        <v>34</v>
      </c>
    </row>
    <row r="3" spans="1:51" x14ac:dyDescent="0.35">
      <c r="B3" s="49" t="str">
        <f>Summary!B2</f>
        <v>December 6, 2025</v>
      </c>
    </row>
    <row r="5" spans="1:51" x14ac:dyDescent="0.35">
      <c r="B5" s="98" t="s">
        <v>2</v>
      </c>
      <c r="C5" s="98"/>
      <c r="D5" s="98"/>
      <c r="E5" s="99"/>
      <c r="F5" s="50">
        <v>589</v>
      </c>
      <c r="I5" s="3"/>
    </row>
    <row r="6" spans="1:51" x14ac:dyDescent="0.35">
      <c r="B6" s="100" t="s">
        <v>3</v>
      </c>
      <c r="C6" s="100"/>
      <c r="D6" s="100"/>
      <c r="E6" s="101"/>
      <c r="F6" s="51">
        <v>586</v>
      </c>
      <c r="I6" s="4"/>
    </row>
    <row r="7" spans="1:51" x14ac:dyDescent="0.35">
      <c r="B7" s="102" t="s">
        <v>4</v>
      </c>
      <c r="C7" s="102"/>
      <c r="D7" s="102"/>
      <c r="E7" s="103"/>
      <c r="F7" s="52">
        <v>583</v>
      </c>
      <c r="I7" s="5"/>
    </row>
    <row r="10" spans="1:51" ht="18.5" x14ac:dyDescent="0.45">
      <c r="C10" s="7" t="s">
        <v>5</v>
      </c>
    </row>
    <row r="11" spans="1:51" x14ac:dyDescent="0.35">
      <c r="C11" s="8"/>
      <c r="L11" s="12"/>
      <c r="N11" s="70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2026</v>
      </c>
      <c r="AB11" s="64">
        <v>2026</v>
      </c>
      <c r="AC11" s="64">
        <v>2026</v>
      </c>
      <c r="AD11" s="64">
        <v>2026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  <c r="AX11" s="64" t="s">
        <v>15</v>
      </c>
      <c r="AY11" s="64" t="s">
        <v>15</v>
      </c>
    </row>
    <row r="12" spans="1:51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39</v>
      </c>
      <c r="P12" s="64" t="s">
        <v>131</v>
      </c>
      <c r="Q12" s="64" t="s">
        <v>131</v>
      </c>
      <c r="R12" s="64" t="s">
        <v>131</v>
      </c>
      <c r="S12" s="64" t="s">
        <v>131</v>
      </c>
      <c r="T12" s="64" t="s">
        <v>131</v>
      </c>
      <c r="U12" s="64" t="s">
        <v>40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41</v>
      </c>
      <c r="AB12" s="64" t="s">
        <v>41</v>
      </c>
      <c r="AC12" s="64" t="s">
        <v>41</v>
      </c>
      <c r="AD12" s="64" t="s">
        <v>41</v>
      </c>
      <c r="AE12" s="64" t="s">
        <v>42</v>
      </c>
      <c r="AF12" s="64" t="s">
        <v>42</v>
      </c>
      <c r="AG12" s="64" t="s">
        <v>43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169</v>
      </c>
      <c r="AM12" s="64" t="s">
        <v>169</v>
      </c>
      <c r="AN12" s="64" t="s">
        <v>178</v>
      </c>
      <c r="AO12" s="64" t="s">
        <v>178</v>
      </c>
      <c r="AP12" s="64" t="s">
        <v>178</v>
      </c>
      <c r="AQ12" s="64" t="s">
        <v>186</v>
      </c>
      <c r="AR12" s="64" t="s">
        <v>186</v>
      </c>
      <c r="AS12" s="64" t="s">
        <v>186</v>
      </c>
      <c r="AT12" s="64" t="s">
        <v>196</v>
      </c>
      <c r="AU12" s="64" t="s">
        <v>16</v>
      </c>
      <c r="AV12" s="64" t="s">
        <v>16</v>
      </c>
      <c r="AW12" s="64" t="s">
        <v>16</v>
      </c>
      <c r="AX12" s="64" t="s">
        <v>16</v>
      </c>
      <c r="AY12" s="64" t="s">
        <v>16</v>
      </c>
    </row>
    <row r="13" spans="1:51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51</v>
      </c>
      <c r="P13" s="64" t="s">
        <v>71</v>
      </c>
      <c r="Q13" s="64" t="s">
        <v>137</v>
      </c>
      <c r="R13" s="64" t="s">
        <v>138</v>
      </c>
      <c r="S13" s="64" t="s">
        <v>135</v>
      </c>
      <c r="T13" s="64" t="s">
        <v>139</v>
      </c>
      <c r="U13" s="64" t="s">
        <v>145</v>
      </c>
      <c r="V13" s="64" t="s">
        <v>146</v>
      </c>
      <c r="W13" s="64" t="s">
        <v>147</v>
      </c>
      <c r="X13" s="64" t="s">
        <v>51</v>
      </c>
      <c r="Y13" s="64" t="s">
        <v>154</v>
      </c>
      <c r="Z13" s="64" t="s">
        <v>155</v>
      </c>
      <c r="AA13" s="64" t="s">
        <v>98</v>
      </c>
      <c r="AB13" s="64" t="s">
        <v>99</v>
      </c>
      <c r="AC13" s="64" t="s">
        <v>158</v>
      </c>
      <c r="AD13" s="64" t="s">
        <v>159</v>
      </c>
      <c r="AE13" s="64" t="s">
        <v>162</v>
      </c>
      <c r="AF13" s="64" t="s">
        <v>163</v>
      </c>
      <c r="AG13" s="64" t="s">
        <v>51</v>
      </c>
      <c r="AH13" s="64" t="s">
        <v>165</v>
      </c>
      <c r="AI13" s="64" t="s">
        <v>166</v>
      </c>
      <c r="AJ13" s="64" t="s">
        <v>168</v>
      </c>
      <c r="AK13" s="64" t="s">
        <v>167</v>
      </c>
      <c r="AL13" s="64" t="s">
        <v>170</v>
      </c>
      <c r="AM13" s="64" t="s">
        <v>51</v>
      </c>
      <c r="AN13" s="64" t="s">
        <v>180</v>
      </c>
      <c r="AO13" s="64" t="s">
        <v>181</v>
      </c>
      <c r="AP13" s="64" t="s">
        <v>51</v>
      </c>
      <c r="AQ13" s="64" t="s">
        <v>189</v>
      </c>
      <c r="AR13" s="64" t="s">
        <v>190</v>
      </c>
      <c r="AS13" s="64" t="s">
        <v>51</v>
      </c>
      <c r="AT13" s="64" t="s">
        <v>197</v>
      </c>
      <c r="AU13" s="64" t="s">
        <v>205</v>
      </c>
      <c r="AV13" s="64" t="s">
        <v>206</v>
      </c>
      <c r="AW13" s="64" t="s">
        <v>207</v>
      </c>
      <c r="AX13" s="64" t="s">
        <v>208</v>
      </c>
      <c r="AY13" s="64" t="s">
        <v>209</v>
      </c>
    </row>
    <row r="14" spans="1:51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87</v>
      </c>
      <c r="E14">
        <f t="shared" ref="E14:E45" si="2">IF(COUNT(N14:AY14)=0,"", COUNT(N14:AY14))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IFERROR(LARGE((N14:AY14),1),"")</f>
        <v>589</v>
      </c>
      <c r="H14">
        <f t="shared" ref="H14:H45" si="5">IFERROR(LARGE((N14:AY14),2),"")</f>
        <v>577</v>
      </c>
      <c r="I14">
        <f t="shared" ref="I14:I45" si="6">IFERROR(LARGE((N14:AY14),3),"")</f>
        <v>573</v>
      </c>
      <c r="J14">
        <f t="shared" ref="J14:J45" si="7">IFERROR(LARGE((N14:AY14),4),"")</f>
        <v>570</v>
      </c>
      <c r="K14" t="str">
        <f t="shared" ref="K14:K45" si="8">IFERROR(LARGE((N14:AY14),5),"")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>
        <v>573</v>
      </c>
      <c r="T14" s="12">
        <v>570</v>
      </c>
      <c r="U14" s="12" t="s">
        <v>12</v>
      </c>
      <c r="V14" s="12" t="s">
        <v>12</v>
      </c>
      <c r="W14" s="12" t="s">
        <v>12</v>
      </c>
      <c r="X14" s="12" t="s">
        <v>12</v>
      </c>
      <c r="Y14" s="12">
        <v>589</v>
      </c>
      <c r="Z14" s="12">
        <v>577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</row>
    <row r="15" spans="1:51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89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>
        <v>576</v>
      </c>
      <c r="T15" s="12">
        <v>572</v>
      </c>
      <c r="U15" s="12">
        <v>587</v>
      </c>
      <c r="V15" s="12">
        <v>592</v>
      </c>
      <c r="W15" s="12">
        <v>582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>
        <v>580</v>
      </c>
      <c r="AD15" s="12">
        <v>573</v>
      </c>
      <c r="AE15" s="12">
        <v>577</v>
      </c>
      <c r="AF15" s="12">
        <v>575</v>
      </c>
      <c r="AG15" s="12" t="s">
        <v>12</v>
      </c>
      <c r="AH15" s="12" t="s">
        <v>12</v>
      </c>
      <c r="AI15" s="12" t="s">
        <v>12</v>
      </c>
      <c r="AJ15" s="12">
        <v>568</v>
      </c>
      <c r="AK15" s="12">
        <v>547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</row>
    <row r="16" spans="1:51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79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>
        <v>585</v>
      </c>
      <c r="V16" s="12">
        <v>576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>
        <v>584</v>
      </c>
      <c r="AD16" s="12">
        <v>574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</row>
    <row r="17" spans="1:51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106</v>
      </c>
      <c r="E17">
        <f t="shared" si="2"/>
        <v>8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582</v>
      </c>
      <c r="J17">
        <f t="shared" si="7"/>
        <v>581</v>
      </c>
      <c r="K17">
        <f t="shared" si="8"/>
        <v>578</v>
      </c>
      <c r="L17" s="78">
        <f t="shared" si="9"/>
        <v>583.79999999999995</v>
      </c>
      <c r="N17" s="12" t="s">
        <v>12</v>
      </c>
      <c r="O17" s="12">
        <v>577</v>
      </c>
      <c r="P17" s="12" t="s">
        <v>12</v>
      </c>
      <c r="Q17" s="12" t="s">
        <v>12</v>
      </c>
      <c r="R17" s="12" t="s">
        <v>12</v>
      </c>
      <c r="S17" s="12">
        <v>567</v>
      </c>
      <c r="T17" s="12">
        <v>568</v>
      </c>
      <c r="U17" s="12" t="s">
        <v>12</v>
      </c>
      <c r="V17" s="12" t="s">
        <v>12</v>
      </c>
      <c r="W17" s="12" t="s">
        <v>12</v>
      </c>
      <c r="X17" s="12">
        <v>590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578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>
        <v>588</v>
      </c>
      <c r="AN17" s="12" t="s">
        <v>12</v>
      </c>
      <c r="AO17" s="12" t="s">
        <v>12</v>
      </c>
      <c r="AP17" s="12">
        <v>582</v>
      </c>
      <c r="AQ17" s="12" t="s">
        <v>12</v>
      </c>
      <c r="AR17" s="12" t="s">
        <v>12</v>
      </c>
      <c r="AS17" s="12">
        <v>581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</row>
    <row r="18" spans="1:51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105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568</v>
      </c>
      <c r="T18" s="12">
        <v>554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579</v>
      </c>
      <c r="AD18" s="12">
        <v>575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</row>
    <row r="19" spans="1:51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149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>
        <v>586</v>
      </c>
      <c r="V19" s="12">
        <v>509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</row>
    <row r="20" spans="1:51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83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>
        <v>580</v>
      </c>
      <c r="AD20" s="12">
        <v>588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</row>
    <row r="21" spans="1:51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148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590</v>
      </c>
      <c r="V21" s="12">
        <v>583</v>
      </c>
      <c r="W21" s="12">
        <v>582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>
        <v>579</v>
      </c>
      <c r="AD21" s="12">
        <v>569</v>
      </c>
      <c r="AE21" s="12">
        <v>572</v>
      </c>
      <c r="AF21" s="12">
        <v>575</v>
      </c>
      <c r="AG21" s="12" t="s">
        <v>12</v>
      </c>
      <c r="AH21" s="12" t="s">
        <v>12</v>
      </c>
      <c r="AI21" s="12" t="s">
        <v>12</v>
      </c>
      <c r="AJ21" s="12">
        <v>564</v>
      </c>
      <c r="AK21" s="12">
        <v>561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</row>
    <row r="22" spans="1:51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74</v>
      </c>
      <c r="E22">
        <f t="shared" si="2"/>
        <v>13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590</v>
      </c>
      <c r="L22" s="78">
        <f t="shared" si="9"/>
        <v>592</v>
      </c>
      <c r="N22" s="12" t="s">
        <v>12</v>
      </c>
      <c r="O22" s="12" t="s">
        <v>12</v>
      </c>
      <c r="P22" s="12" t="s">
        <v>12</v>
      </c>
      <c r="Q22" s="12">
        <v>595</v>
      </c>
      <c r="R22" s="12">
        <v>589</v>
      </c>
      <c r="S22" s="12" t="s">
        <v>12</v>
      </c>
      <c r="T22" s="12" t="s">
        <v>12</v>
      </c>
      <c r="U22" s="12">
        <v>590</v>
      </c>
      <c r="V22" s="12">
        <v>593</v>
      </c>
      <c r="W22" s="12">
        <v>591</v>
      </c>
      <c r="X22" s="12" t="s">
        <v>12</v>
      </c>
      <c r="Y22" s="12" t="s">
        <v>12</v>
      </c>
      <c r="Z22" s="12" t="s">
        <v>12</v>
      </c>
      <c r="AA22" s="12">
        <v>585</v>
      </c>
      <c r="AB22" s="12">
        <v>591</v>
      </c>
      <c r="AC22" s="12" t="s">
        <v>12</v>
      </c>
      <c r="AD22" s="12" t="s">
        <v>12</v>
      </c>
      <c r="AE22" s="12">
        <v>581</v>
      </c>
      <c r="AF22" s="12">
        <v>587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>
        <v>581</v>
      </c>
      <c r="AO22" s="12">
        <v>590</v>
      </c>
      <c r="AP22" s="12" t="s">
        <v>12</v>
      </c>
      <c r="AQ22" s="12">
        <v>588</v>
      </c>
      <c r="AR22" s="12">
        <v>584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</row>
    <row r="23" spans="1:51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151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586</v>
      </c>
      <c r="W23" s="12">
        <v>579</v>
      </c>
      <c r="X23" s="12">
        <v>586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>
        <v>574</v>
      </c>
      <c r="AD23" s="12">
        <v>578</v>
      </c>
      <c r="AE23" s="12">
        <v>577</v>
      </c>
      <c r="AF23" s="12">
        <v>578</v>
      </c>
      <c r="AG23" s="12">
        <v>582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</row>
    <row r="24" spans="1:51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102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588</v>
      </c>
      <c r="V24" s="12">
        <v>589</v>
      </c>
      <c r="W24" s="12">
        <v>587</v>
      </c>
      <c r="X24" s="12">
        <v>572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>
        <v>587</v>
      </c>
      <c r="AD24" s="12">
        <v>583</v>
      </c>
      <c r="AE24" s="12">
        <v>579</v>
      </c>
      <c r="AF24" s="12">
        <v>581</v>
      </c>
      <c r="AG24" s="12">
        <v>595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>
        <v>582</v>
      </c>
      <c r="AR24" s="12">
        <v>580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</row>
    <row r="25" spans="1:51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82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>
        <v>557</v>
      </c>
      <c r="T25" s="12">
        <v>548</v>
      </c>
      <c r="U25" s="12">
        <v>581</v>
      </c>
      <c r="V25" s="12">
        <v>590</v>
      </c>
      <c r="W25" s="12">
        <v>582</v>
      </c>
      <c r="X25" s="12" t="s">
        <v>12</v>
      </c>
      <c r="Y25" s="12">
        <v>581</v>
      </c>
      <c r="Z25" s="12">
        <v>582</v>
      </c>
      <c r="AA25" s="12" t="s">
        <v>12</v>
      </c>
      <c r="AB25" s="12" t="s">
        <v>12</v>
      </c>
      <c r="AC25" s="12">
        <v>579</v>
      </c>
      <c r="AD25" s="12">
        <v>584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</row>
    <row r="26" spans="1:51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107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588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</row>
    <row r="27" spans="1:51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90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>
        <v>567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576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</row>
    <row r="28" spans="1:51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104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>
        <v>575</v>
      </c>
      <c r="T28" s="12">
        <v>561</v>
      </c>
      <c r="U28" s="12">
        <v>582</v>
      </c>
      <c r="V28" s="12">
        <v>585</v>
      </c>
      <c r="W28" s="12">
        <v>580</v>
      </c>
      <c r="X28" s="12" t="s">
        <v>12</v>
      </c>
      <c r="Y28" s="12">
        <v>575</v>
      </c>
      <c r="Z28" s="12" t="s">
        <v>12</v>
      </c>
      <c r="AA28" s="12" t="s">
        <v>12</v>
      </c>
      <c r="AB28" s="12" t="s">
        <v>12</v>
      </c>
      <c r="AC28" s="12">
        <v>577</v>
      </c>
      <c r="AD28" s="12">
        <v>583</v>
      </c>
      <c r="AE28" s="12">
        <v>569</v>
      </c>
      <c r="AF28" s="12">
        <v>570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</row>
    <row r="29" spans="1:51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81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>
        <v>572</v>
      </c>
      <c r="T29" s="12">
        <v>570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579</v>
      </c>
      <c r="Z29" s="12">
        <v>583</v>
      </c>
      <c r="AA29" s="12" t="s">
        <v>12</v>
      </c>
      <c r="AB29" s="12" t="s">
        <v>12</v>
      </c>
      <c r="AC29" s="12">
        <v>571</v>
      </c>
      <c r="AD29" s="12">
        <v>577</v>
      </c>
      <c r="AE29" s="12">
        <v>569</v>
      </c>
      <c r="AF29" s="12">
        <v>568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</row>
    <row r="30" spans="1:51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140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>
        <v>584</v>
      </c>
      <c r="AF30" s="12">
        <v>552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</row>
    <row r="31" spans="1:51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72</v>
      </c>
      <c r="E31">
        <f t="shared" si="2"/>
        <v>14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>
        <v>592</v>
      </c>
      <c r="P31" s="12">
        <v>582</v>
      </c>
      <c r="Q31" s="12">
        <v>587</v>
      </c>
      <c r="R31" s="12">
        <v>583</v>
      </c>
      <c r="S31" s="12" t="s">
        <v>12</v>
      </c>
      <c r="T31" s="12" t="s">
        <v>12</v>
      </c>
      <c r="U31" s="12">
        <v>595</v>
      </c>
      <c r="V31" s="12">
        <v>591</v>
      </c>
      <c r="W31" s="12">
        <v>590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>
        <v>585</v>
      </c>
      <c r="AD31" s="12">
        <v>585</v>
      </c>
      <c r="AE31" s="12" t="s">
        <v>12</v>
      </c>
      <c r="AF31" s="12" t="s">
        <v>12</v>
      </c>
      <c r="AG31" s="12" t="s">
        <v>12</v>
      </c>
      <c r="AH31" s="12">
        <v>589</v>
      </c>
      <c r="AI31" s="12">
        <v>593</v>
      </c>
      <c r="AJ31" s="12" t="s">
        <v>12</v>
      </c>
      <c r="AK31" s="12" t="s">
        <v>12</v>
      </c>
      <c r="AL31" s="12">
        <v>578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>
        <v>587</v>
      </c>
      <c r="AR31" s="12">
        <v>582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</row>
    <row r="32" spans="1:51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76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>
        <v>580</v>
      </c>
      <c r="Z32" s="12">
        <v>585</v>
      </c>
      <c r="AA32" s="12">
        <v>579</v>
      </c>
      <c r="AB32" s="12" t="s">
        <v>12</v>
      </c>
      <c r="AC32" s="12" t="s">
        <v>12</v>
      </c>
      <c r="AD32" s="12" t="s">
        <v>12</v>
      </c>
      <c r="AE32" s="12">
        <v>580</v>
      </c>
      <c r="AF32" s="12">
        <v>571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</row>
    <row r="33" spans="1:51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73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>
        <v>572</v>
      </c>
      <c r="R33" s="12">
        <v>576</v>
      </c>
      <c r="S33" s="12" t="s">
        <v>12</v>
      </c>
      <c r="T33" s="12" t="s">
        <v>12</v>
      </c>
      <c r="U33" s="12">
        <v>589</v>
      </c>
      <c r="V33" s="12">
        <v>586</v>
      </c>
      <c r="W33" s="12">
        <v>587</v>
      </c>
      <c r="X33" s="12" t="s">
        <v>12</v>
      </c>
      <c r="Y33" s="12" t="s">
        <v>12</v>
      </c>
      <c r="Z33" s="12" t="s">
        <v>12</v>
      </c>
      <c r="AA33" s="12">
        <v>576</v>
      </c>
      <c r="AB33" s="12" t="s">
        <v>12</v>
      </c>
      <c r="AC33" s="12" t="s">
        <v>12</v>
      </c>
      <c r="AD33" s="12" t="s">
        <v>12</v>
      </c>
      <c r="AE33" s="12">
        <v>584</v>
      </c>
      <c r="AF33" s="12">
        <v>577</v>
      </c>
      <c r="AG33" s="12">
        <v>587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</row>
    <row r="34" spans="1:51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75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>
        <v>583</v>
      </c>
      <c r="R34" s="12">
        <v>582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>
        <v>575</v>
      </c>
      <c r="AB34" s="12" t="s">
        <v>12</v>
      </c>
      <c r="AC34" s="12" t="s">
        <v>12</v>
      </c>
      <c r="AD34" s="12" t="s">
        <v>12</v>
      </c>
      <c r="AE34" s="12">
        <v>589</v>
      </c>
      <c r="AF34" s="12">
        <v>575</v>
      </c>
      <c r="AG34" s="12">
        <v>593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</row>
    <row r="35" spans="1:51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150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>
        <v>585</v>
      </c>
      <c r="V35" s="12">
        <v>587</v>
      </c>
      <c r="W35" s="12">
        <v>575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>
        <v>586</v>
      </c>
      <c r="AD35" s="12">
        <v>575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</row>
    <row r="36" spans="1:51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</row>
    <row r="37" spans="1:51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</row>
    <row r="38" spans="1:51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</row>
    <row r="39" spans="1:51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</row>
    <row r="40" spans="1:51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</row>
    <row r="41" spans="1:51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</row>
    <row r="42" spans="1:51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</row>
    <row r="43" spans="1:51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</row>
    <row r="44" spans="1:51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</row>
    <row r="45" spans="1:51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</row>
    <row r="46" spans="1:51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IF(COUNT(N46:AY46)=0,"", COUNT(N46:AY46))</f>
        <v/>
      </c>
      <c r="F46" t="str">
        <f t="shared" si="16"/>
        <v/>
      </c>
      <c r="G46" t="str">
        <f t="shared" ref="G46:G67" si="19">IFERROR(LARGE((N46:AY46),1),"")</f>
        <v/>
      </c>
      <c r="H46" t="str">
        <f t="shared" ref="H46:H67" si="20">IFERROR(LARGE((N46:AY46),2),"")</f>
        <v/>
      </c>
      <c r="I46" t="str">
        <f t="shared" ref="I46:I67" si="21">IFERROR(LARGE((N46:AY46),3),"")</f>
        <v/>
      </c>
      <c r="J46" t="str">
        <f t="shared" ref="J46:J67" si="22">IFERROR(LARGE((N46:AY46),4),"")</f>
        <v/>
      </c>
      <c r="K46" t="str">
        <f t="shared" ref="K46:K67" si="23">IFERROR(LARGE((N46:AY46),5),"")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</row>
    <row r="47" spans="1:51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</row>
    <row r="48" spans="1:51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</row>
    <row r="49" spans="1:51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</row>
    <row r="50" spans="1:51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</row>
    <row r="51" spans="1:51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</row>
    <row r="52" spans="1:51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</row>
    <row r="53" spans="1:51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</row>
    <row r="54" spans="1:51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</row>
    <row r="55" spans="1:51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</row>
    <row r="56" spans="1:51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</row>
    <row r="57" spans="1:51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</row>
    <row r="58" spans="1:51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</row>
    <row r="59" spans="1:51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</row>
    <row r="60" spans="1:51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</row>
    <row r="61" spans="1:51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</row>
    <row r="62" spans="1:51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</row>
    <row r="63" spans="1:51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</row>
    <row r="64" spans="1:51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</row>
    <row r="65" spans="1:51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</row>
    <row r="66" spans="1:51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</row>
    <row r="67" spans="1:51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</row>
  </sheetData>
  <sortState xmlns:xlrd2="http://schemas.microsoft.com/office/spreadsheetml/2017/richdata2" ref="A14:AY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Y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December 6,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114</v>
      </c>
      <c r="J11" s="17" t="s">
        <v>24</v>
      </c>
      <c r="K11" s="18"/>
      <c r="L11" s="26">
        <f>'Women''s Air Rifle Scores'!F5</f>
        <v>629</v>
      </c>
      <c r="M11" s="80" t="s">
        <v>114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114</v>
      </c>
      <c r="J12" s="19" t="s">
        <v>25</v>
      </c>
      <c r="K12" s="20"/>
      <c r="L12" s="27">
        <f>'Women''s Air Rifle Scores'!F6</f>
        <v>627</v>
      </c>
      <c r="M12" s="81" t="s">
        <v>114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634.06000000000006</v>
      </c>
      <c r="G18" s="9"/>
      <c r="I18" s="12">
        <v>1</v>
      </c>
      <c r="J18" s="11" t="str">
        <f>IF('Women''s Air Rifle Scores'!D50="","",'Women''s Air Rifle Scores'!D50)</f>
        <v>Mary Tucker</v>
      </c>
      <c r="K18" s="11"/>
      <c r="L18" s="9">
        <f>'Women''s Air Rifle Scores'!F50</f>
        <v>5</v>
      </c>
      <c r="M18" s="65">
        <f>'Women''s Air Rifle Scores'!L50</f>
        <v>632.58000000000004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631.12000000000012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631.09999999999991</v>
      </c>
    </row>
    <row r="21" spans="2:13" x14ac:dyDescent="0.35">
      <c r="B21" s="12">
        <v>4</v>
      </c>
      <c r="C21" s="11" t="str">
        <f>IF('Men''s Air Rifle Scores'!D22="","",'Men''s Air Rifle Scores'!D22)</f>
        <v>Lucas Kozeniesky</v>
      </c>
      <c r="E21" s="9">
        <f>'Men''s Air Rifle Scores'!F22</f>
        <v>5</v>
      </c>
      <c r="F21" s="65">
        <f>'Men''s Air Rifle Scores'!L22</f>
        <v>630.54</v>
      </c>
      <c r="G21" s="9"/>
      <c r="I21" s="12">
        <v>4</v>
      </c>
      <c r="J21" s="11" t="str">
        <f>IF('Women''s Air Rifle Scores'!D57="","",'Women''s Air Rifle Scores'!D57)</f>
        <v>Katie Zaun</v>
      </c>
      <c r="K21" s="11"/>
      <c r="L21" s="9">
        <f>'Women''s Air Rifle Scores'!F57</f>
        <v>5</v>
      </c>
      <c r="M21" s="65">
        <f>'Women''s Air Rifle Scores'!L57</f>
        <v>630.29999999999995</v>
      </c>
    </row>
    <row r="22" spans="2:13" x14ac:dyDescent="0.35">
      <c r="B22" s="12">
        <v>5</v>
      </c>
      <c r="C22" s="11" t="str">
        <f>IF('Men''s Air Rifle Scores'!D15="","",'Men''s Air Rifle Scores'!D15)</f>
        <v>Gavin Barnick</v>
      </c>
      <c r="E22" s="9">
        <f>'Men''s Air Rifle Scores'!F15</f>
        <v>5</v>
      </c>
      <c r="F22" s="65">
        <f>'Men''s Air Rifle Scores'!L15</f>
        <v>630.32000000000005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630.12</v>
      </c>
      <c r="G23" s="9"/>
      <c r="I23" s="12">
        <v>6</v>
      </c>
      <c r="J23" s="11" t="str">
        <f>IF('Women''s Air Rifle Scores'!D54="","",'Women''s Air Rifle Scores'!D54)</f>
        <v>Ali Weisz</v>
      </c>
      <c r="K23" s="11"/>
      <c r="L23" s="9">
        <f>'Women''s Air Rifle Scores'!F54</f>
        <v>5</v>
      </c>
      <c r="M23" s="65">
        <f>'Women''s Air Rifle Scores'!L54</f>
        <v>629.88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629.83999999999992</v>
      </c>
      <c r="G24" s="9"/>
      <c r="I24" s="12">
        <v>7</v>
      </c>
      <c r="J24" s="11" t="str">
        <f>IF('Women''s Air Rifle Scores'!D44="","",'Women''s Air Rifle Scores'!D44)</f>
        <v>Elizabeth Schmeltzer</v>
      </c>
      <c r="K24" s="11"/>
      <c r="L24" s="9">
        <f>'Women''s Air Rifle Scores'!F44</f>
        <v>5</v>
      </c>
      <c r="M24" s="65">
        <f>'Women''s Air Rifle Scores'!L44</f>
        <v>628.57999999999993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Scores'!D33="","",'Women''s Air Rifle Scores'!D33)</f>
        <v>Mackenzie Kring</v>
      </c>
      <c r="K25" s="11"/>
      <c r="L25" s="9">
        <f>'Women''s Air Rifle Scores'!F33</f>
        <v>5</v>
      </c>
      <c r="M25" s="65">
        <f>'Women''s Air Rifle Scores'!L33</f>
        <v>628.45999999999992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629.24</v>
      </c>
      <c r="G26" s="9"/>
      <c r="I26" s="12">
        <v>9</v>
      </c>
      <c r="J26" s="11" t="str">
        <f>IF('Women''s Air Rifle Scores'!D48="","",'Women''s Air Rifle Scores'!D48)</f>
        <v>Elijah Spencer</v>
      </c>
      <c r="K26" s="11"/>
      <c r="L26" s="9">
        <f>'Women''s Air Rifle Scores'!F48</f>
        <v>5</v>
      </c>
      <c r="M26" s="65">
        <f>'Women''s Air Rifle Scores'!L48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627.87999999999988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627.14</v>
      </c>
      <c r="G28" s="9"/>
      <c r="I28" s="12">
        <v>11</v>
      </c>
      <c r="J28" s="11" t="str">
        <f>IF('Women''s Air Rifle Scores'!D53="","",'Women''s Air Rifle Scores'!D53)</f>
        <v>Emme Walrath</v>
      </c>
      <c r="K28" s="11"/>
      <c r="L28" s="9">
        <f>'Women''s Air Rifle Scores'!F53</f>
        <v>5</v>
      </c>
      <c r="M28" s="65">
        <f>'Women''s Air Rifle Scores'!L53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Scores'!D51="","",'Women''s Air Rifle Scores'!D51)</f>
        <v>Carlee Valenta</v>
      </c>
      <c r="K29" s="11"/>
      <c r="L29" s="9">
        <f>'Women''s Air Rifle Scores'!F51</f>
        <v>5</v>
      </c>
      <c r="M29" s="65">
        <f>'Women''s Air Rifle Scores'!L51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625.43999999999994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625.9799999999999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623.43999999999994</v>
      </c>
      <c r="G32" s="9"/>
      <c r="I32" s="12">
        <v>15</v>
      </c>
      <c r="J32" s="11" t="str">
        <f>IF('Women''s Air Rifle Scores'!D58="","",'Women''s Air Rifle Scores'!D58)</f>
        <v>Gabriela Zych</v>
      </c>
      <c r="K32" s="11"/>
      <c r="L32" s="9">
        <f>'Women''s Air Rifle Scores'!F58</f>
        <v>5</v>
      </c>
      <c r="M32" s="65">
        <f>'Women''s Air Rifle Scores'!L58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622.58000000000004</v>
      </c>
      <c r="G34" s="9"/>
      <c r="I34" s="12">
        <v>17</v>
      </c>
      <c r="J34" s="11" t="str">
        <f>IF('Women''s Air Rifle Scores'!D42="","",'Women''s Air Rifle Scores'!D42)</f>
        <v>Elizabeth Probst</v>
      </c>
      <c r="K34" s="11"/>
      <c r="L34" s="9">
        <f>'Women''s Air Rifle Scores'!F42</f>
        <v>5</v>
      </c>
      <c r="M34" s="65">
        <f>'Women''s Air Rifle Scores'!L42</f>
        <v>625.34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618.58000000000004</v>
      </c>
      <c r="G35" s="9"/>
      <c r="I35" s="12">
        <v>18</v>
      </c>
      <c r="J35" s="11" t="str">
        <f>IF('Women''s Air Rifle Scores'!D32="","",'Women''s Air Rifle Scores'!D32)</f>
        <v>Alana Kelly</v>
      </c>
      <c r="K35" s="11"/>
      <c r="L35" s="9">
        <f>'Women''s Air Rifle Scores'!F32</f>
        <v>5</v>
      </c>
      <c r="M35" s="65">
        <f>'Women''s Air Rifle Scores'!L32</f>
        <v>625.08000000000004</v>
      </c>
    </row>
    <row r="36" spans="2:13" x14ac:dyDescent="0.35">
      <c r="B36" s="12">
        <v>19</v>
      </c>
      <c r="C36" s="90" t="str">
        <f>IF('Men''s Air Rifle Scores'!D29="","",'Men''s Air Rifle Scores'!D29)</f>
        <v>Gavin Perkowski</v>
      </c>
      <c r="D36" s="89"/>
      <c r="E36" s="91">
        <f>'Men''s Air Rifle Scores'!F29</f>
        <v>1</v>
      </c>
      <c r="F36" s="92">
        <f>'Men''s Air Rifle Scores'!L29</f>
        <v>628.4</v>
      </c>
      <c r="G36" s="9"/>
      <c r="I36" s="12">
        <v>19</v>
      </c>
      <c r="J36" s="11" t="str">
        <f>IF('Women''s Air Rifle Scores'!D22="","",'Women''s Air Rifle Scores'!D22)</f>
        <v>Camryn Camp</v>
      </c>
      <c r="K36" s="11"/>
      <c r="L36" s="9">
        <f>'Women''s Air Rifle Scores'!F22</f>
        <v>5</v>
      </c>
      <c r="M36" s="65">
        <f>'Women''s Air Rifle Scores'!L22</f>
        <v>625.05999999999995</v>
      </c>
    </row>
    <row r="37" spans="2:13" x14ac:dyDescent="0.35">
      <c r="B37" s="12">
        <v>20</v>
      </c>
      <c r="C37" s="83" t="str">
        <f>IF('Men''s Air Rifle Scores'!D16="","",'Men''s Air Rifle Scores'!D16)</f>
        <v>John Blanton</v>
      </c>
      <c r="D37" s="82"/>
      <c r="E37" s="84">
        <f>'Men''s Air Rifle Scores'!F16</f>
        <v>3</v>
      </c>
      <c r="F37" s="85">
        <f>'Men''s Air Rifle Scores'!L16</f>
        <v>623.6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90" t="str">
        <f>IF('Men''s Air Rifle Scores'!D32="","",'Men''s Air Rifle Scores'!D32)</f>
        <v>Dan Schanebrook</v>
      </c>
      <c r="D38" s="89"/>
      <c r="E38" s="91">
        <f>'Men''s Air Rifle Scores'!F32</f>
        <v>4</v>
      </c>
      <c r="F38" s="92">
        <f>'Men''s Air Rifle Scores'!L32</f>
        <v>620.32500000000005</v>
      </c>
      <c r="G38" s="9"/>
      <c r="I38" s="12">
        <v>21</v>
      </c>
      <c r="J38" s="11" t="str">
        <f>IF('Women''s Air Rifle Scores'!D56="","",'Women''s Air Rifle Scores'!D56)</f>
        <v>Lily Wytko</v>
      </c>
      <c r="K38" s="11"/>
      <c r="L38" s="9">
        <f>'Women''s Air Rifle Scores'!F56</f>
        <v>5</v>
      </c>
      <c r="M38" s="65">
        <f>'Women''s Air Rifle Scores'!L56</f>
        <v>624.96</v>
      </c>
    </row>
    <row r="39" spans="2:13" x14ac:dyDescent="0.35">
      <c r="B39" s="12">
        <v>22</v>
      </c>
      <c r="C39" s="11" t="str">
        <f>IF('Men''s Air Rifle Scores'!D18="","",'Men''s Air Rifle Scores'!D18)</f>
        <v>Chance Cover</v>
      </c>
      <c r="E39" s="9">
        <f>'Men''s Air Rifle Scores'!F18</f>
        <v>4</v>
      </c>
      <c r="F39" s="65">
        <f>'Men''s Air Rifle Scores'!L18</f>
        <v>614.35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Scores'!D29="","",'Women''s Air Rifle Scores'!D29)</f>
        <v>Jeanne Haverhill</v>
      </c>
      <c r="K40" s="11"/>
      <c r="L40" s="9">
        <f>'Women''s Air Rifle Scores'!F29</f>
        <v>5</v>
      </c>
      <c r="M40" s="65">
        <f>'Women''s Air Rifle Scores'!L29</f>
        <v>623.9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Scores'!D49="","",'Women''s Air Rifle Scores'!D49)</f>
        <v>Katlyn Sullivan</v>
      </c>
      <c r="K41" s="11"/>
      <c r="L41" s="9">
        <f>'Women''s Air Rifle Scores'!F49</f>
        <v>5</v>
      </c>
      <c r="M41" s="65">
        <f>'Women''s Air Rifle Scores'!L49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Scores'!D20="","",'Women''s Air Rifle Scores'!D20)</f>
        <v>Addy Burrow</v>
      </c>
      <c r="K45" s="11"/>
      <c r="L45" s="9">
        <f>'Women''s Air Rifle Scores'!F20</f>
        <v>5</v>
      </c>
      <c r="M45" s="65">
        <f>'Women''s Air Rifle Scores'!L20</f>
        <v>621.08000000000004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Scores'!D52="","",'Women''s Air Rifle Scores'!D52)</f>
        <v>Devin Wagner</v>
      </c>
      <c r="K46" s="11"/>
      <c r="L46" s="9">
        <f>'Women''s Air Rifle Scores'!F52</f>
        <v>5</v>
      </c>
      <c r="M46" s="65">
        <f>'Women''s Air Rifle Scores'!L52</f>
        <v>620.88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Scores'!D17="","",'Women''s Air Rifle Scores'!D17)</f>
        <v>Alexa Bodrogi</v>
      </c>
      <c r="K47" s="11"/>
      <c r="L47" s="9">
        <f>'Women''s Air Rifle Scores'!F17</f>
        <v>5</v>
      </c>
      <c r="M47" s="65">
        <f>'Women''s Air Rifle Scores'!L17</f>
        <v>619.93999999999994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Scores'!D18="","",'Women''s Air Rifle Scores'!D18)</f>
        <v>Elisa Boozer</v>
      </c>
      <c r="K48" s="11"/>
      <c r="L48" s="9">
        <f>'Women''s Air Rifle Scores'!F18</f>
        <v>5</v>
      </c>
      <c r="M48" s="65">
        <f>'Women''s Air Rifle Scores'!L18</f>
        <v>618.82000000000005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Scores'!D46="","",'Women''s Air Rifle Scores'!D46)</f>
        <v>Natalia Siek</v>
      </c>
      <c r="K53" s="11"/>
      <c r="L53" s="9">
        <f>'Women''s Air Rifle Scores'!F46</f>
        <v>2</v>
      </c>
      <c r="M53" s="65">
        <f>'Women''s Air Rifle Scores'!L46</f>
        <v>626.75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Scores'!D41="","",'Women''s Air Rifle Scores'!D41)</f>
        <v>Natalie Perrin</v>
      </c>
      <c r="K54" s="11"/>
      <c r="L54" s="9">
        <f>'Women''s Air Rifle Scores'!F41</f>
        <v>1</v>
      </c>
      <c r="M54" s="65">
        <f>'Women''s Air Rifle Scores'!L41</f>
        <v>626.5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Scores'!D55="","",'Women''s Air Rifle Scores'!D55)</f>
        <v>Anne White</v>
      </c>
      <c r="K55" s="11"/>
      <c r="L55" s="9">
        <f>'Women''s Air Rifle Scores'!F55</f>
        <v>2</v>
      </c>
      <c r="M55" s="65">
        <f>'Women''s Air Rifle Scores'!L55</f>
        <v>625.79999999999995</v>
      </c>
    </row>
    <row r="56" spans="2:13" x14ac:dyDescent="0.35">
      <c r="B56" s="12"/>
      <c r="G56" s="9"/>
      <c r="I56" s="12">
        <v>39</v>
      </c>
      <c r="J56" s="11" t="str">
        <f>IF('Women''s Air Rifle Scores'!D26="","",'Women''s Air Rifle Scores'!D26)</f>
        <v>Danjela DeJesus</v>
      </c>
      <c r="K56" s="11"/>
      <c r="L56" s="9">
        <f>'Women''s Air Rifle Scores'!F26</f>
        <v>3</v>
      </c>
      <c r="M56" s="65">
        <f>'Women''s Air Rifle Scores'!L26</f>
        <v>625.26666666666665</v>
      </c>
    </row>
    <row r="57" spans="2:13" x14ac:dyDescent="0.35">
      <c r="B57" s="12"/>
      <c r="G57" s="9"/>
      <c r="I57" s="12">
        <v>40</v>
      </c>
      <c r="J57" s="11" t="str">
        <f>IF('Women''s Air Rifle Scores'!D14="","",'Women''s Air Rifle Scores'!D14)</f>
        <v>Gabrielle Ayers</v>
      </c>
      <c r="K57" s="11"/>
      <c r="L57" s="9">
        <f>'Women''s Air Rifle Scores'!F14</f>
        <v>1</v>
      </c>
      <c r="M57" s="65">
        <f>'Women''s Air Rifle Scores'!L14</f>
        <v>625.20000000000005</v>
      </c>
    </row>
    <row r="58" spans="2:13" x14ac:dyDescent="0.35">
      <c r="I58" s="12">
        <v>41</v>
      </c>
      <c r="J58" s="11" t="str">
        <f>IF('Women''s Air Rifle Scores'!D27="","",'Women''s Air Rifle Scores'!D27)</f>
        <v>Regan Diamond</v>
      </c>
      <c r="K58" s="11"/>
      <c r="L58" s="9">
        <f>'Women''s Air Rifle Scores'!F27</f>
        <v>4</v>
      </c>
      <c r="M58" s="65">
        <f>'Women''s Air Rifle Scores'!L27</f>
        <v>621.79999999999995</v>
      </c>
    </row>
    <row r="59" spans="2:13" x14ac:dyDescent="0.35">
      <c r="I59" s="12">
        <v>42</v>
      </c>
      <c r="J59" s="11" t="str">
        <f>IF('Women''s Air Rifle Scores'!D40="","",'Women''s Air Rifle Scores'!D40)</f>
        <v>Rylie Passmore</v>
      </c>
      <c r="K59" s="11"/>
      <c r="L59" s="9">
        <f>'Women''s Air Rifle Scores'!F40</f>
        <v>4</v>
      </c>
      <c r="M59" s="65">
        <f>'Women''s Air Rifle Scores'!L40</f>
        <v>620.25</v>
      </c>
    </row>
    <row r="60" spans="2:13" x14ac:dyDescent="0.35">
      <c r="I60" s="12">
        <v>43</v>
      </c>
      <c r="J60" s="11" t="str">
        <f>IF('Women''s Air Rifle Scores'!D37="","",'Women''s Air Rifle Scores'!D37)</f>
        <v>Caroline Martin</v>
      </c>
      <c r="K60" s="11"/>
      <c r="L60" s="9">
        <f>'Women''s Air Rifle Scores'!F37</f>
        <v>2</v>
      </c>
      <c r="M60" s="65">
        <f>'Women''s Air Rifle Scores'!L37</f>
        <v>619.75</v>
      </c>
    </row>
    <row r="61" spans="2:13" x14ac:dyDescent="0.35">
      <c r="I61" s="12">
        <v>44</v>
      </c>
      <c r="J61" s="11" t="str">
        <f>IF('Women''s Air Rifle Scores'!D24="","",'Women''s Air Rifle Scores'!D24)</f>
        <v>Sophia Cruz</v>
      </c>
      <c r="K61" s="11"/>
      <c r="L61" s="9">
        <f>'Women''s Air Rifle Scores'!F24</f>
        <v>4</v>
      </c>
      <c r="M61" s="65">
        <f>'Women''s Air Rifle Scores'!L24</f>
        <v>617.6</v>
      </c>
    </row>
    <row r="62" spans="2:13" x14ac:dyDescent="0.35">
      <c r="I62" s="12">
        <v>45</v>
      </c>
      <c r="J62" s="11" t="str">
        <f>IF('Women''s Air Rifle Scores'!D47="","",'Women''s Air Rifle Scores'!D47)</f>
        <v>Hailey Singleton</v>
      </c>
      <c r="K62" s="11"/>
      <c r="L62" s="9">
        <f>'Women''s Air Rifle Scores'!F47</f>
        <v>2</v>
      </c>
      <c r="M62" s="65">
        <f>'Women''s Air Rifle Scores'!L47</f>
        <v>616.95000000000005</v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December 6,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101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114</v>
      </c>
      <c r="J11" s="17" t="s">
        <v>24</v>
      </c>
      <c r="K11" s="18"/>
      <c r="L11" s="53">
        <f>'Women''s Smallbore Scores'!F5</f>
        <v>589</v>
      </c>
      <c r="M11" s="80" t="s">
        <v>114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114</v>
      </c>
      <c r="J12" s="19" t="s">
        <v>25</v>
      </c>
      <c r="K12" s="20"/>
      <c r="L12" s="54">
        <f>'Women''s Smallbore Scores'!F6</f>
        <v>586</v>
      </c>
      <c r="M12" s="81" t="s">
        <v>114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592.4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590.79999999999995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Katie Zaun</v>
      </c>
      <c r="K22" s="11"/>
      <c r="L22" s="9">
        <f>'Women''s Smallbore Scores'!F34</f>
        <v>5</v>
      </c>
      <c r="M22" s="65">
        <f>'Women''s Smallbore Scores'!L34</f>
        <v>584.4</v>
      </c>
    </row>
    <row r="23" spans="2:13" x14ac:dyDescent="0.35">
      <c r="B23" s="12">
        <v>6</v>
      </c>
      <c r="C23" s="11" t="str">
        <f>IF('Men''s Smallbore Scores'!D15="","",'Men''s Smallbore Scores'!D15)</f>
        <v>Gavin Barnick</v>
      </c>
      <c r="D23" s="11"/>
      <c r="E23" s="9">
        <f>'Men''s Smallbore Scores'!F15</f>
        <v>5</v>
      </c>
      <c r="F23" s="65">
        <f>'Men''s Smallbore Scores'!L15</f>
        <v>587.6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583.79999999999995</v>
      </c>
    </row>
    <row r="24" spans="2:13" x14ac:dyDescent="0.35">
      <c r="B24" s="12">
        <v>7</v>
      </c>
      <c r="C24" s="11" t="str">
        <f>IF('Men''s Smallbore Scores'!D27="","",'Men''s Smallbore Scores'!D27)</f>
        <v>Tim Sherry</v>
      </c>
      <c r="D24" s="11"/>
      <c r="E24" s="9">
        <f>'Men''s Smallbore Scores'!F27</f>
        <v>5</v>
      </c>
      <c r="F24" s="65">
        <f>'Men''s Smallbore Scores'!L27</f>
        <v>587.20000000000005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Scores'!D16="","",'Men''s Smallbore Scores'!D16)</f>
        <v>Levi Clark</v>
      </c>
      <c r="D25" s="11"/>
      <c r="E25" s="9">
        <f>'Men''s Smallbore Scores'!F16</f>
        <v>5</v>
      </c>
      <c r="F25" s="65">
        <f>'Men''s Smallbore Scores'!L16</f>
        <v>586.79999999999995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Scores'!D28="","",'Men''s Smallbore Scores'!D28)</f>
        <v>Patrick Sunderman</v>
      </c>
      <c r="D26" s="11"/>
      <c r="E26" s="9">
        <f>'Men''s Smallbore Scores'!F28</f>
        <v>5</v>
      </c>
      <c r="F26" s="65">
        <f>'Men''s Smallbore Scores'!L28</f>
        <v>586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585.4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577.20000000000005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Scores'!D23="","",'Men''s Smallbore Scores'!D23)</f>
        <v>Jack Ogoreuc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Scores'!D18="","",'Men''s Smallbore Scores'!D18)</f>
        <v>Jason Dardas</v>
      </c>
      <c r="D33" s="11"/>
      <c r="E33" s="9">
        <f>'Men''s Smallbore Scores'!F18</f>
        <v>4</v>
      </c>
      <c r="F33" s="65">
        <f>'Men''s Smallbore Scores'!L18</f>
        <v>575.75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210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115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36" t="s">
        <v>10</v>
      </c>
      <c r="D16" s="137"/>
      <c r="E16" s="47" t="s">
        <v>14</v>
      </c>
      <c r="G16" s="109" t="s">
        <v>26</v>
      </c>
      <c r="H16" s="136" t="s">
        <v>10</v>
      </c>
      <c r="I16" s="137"/>
      <c r="J16" s="47" t="s">
        <v>14</v>
      </c>
      <c r="L16" s="109" t="s">
        <v>26</v>
      </c>
      <c r="M16" s="136" t="s">
        <v>10</v>
      </c>
      <c r="N16" s="137"/>
      <c r="O16" s="47" t="s">
        <v>14</v>
      </c>
      <c r="Q16" s="109" t="s">
        <v>26</v>
      </c>
      <c r="R16" s="136" t="s">
        <v>10</v>
      </c>
      <c r="S16" s="137"/>
      <c r="T16" s="47" t="s">
        <v>14</v>
      </c>
    </row>
    <row r="17" spans="2:20" ht="15" thickBot="1" x14ac:dyDescent="0.4">
      <c r="B17" s="111"/>
      <c r="C17" s="138"/>
      <c r="D17" s="139"/>
      <c r="E17" s="48" t="s">
        <v>13</v>
      </c>
      <c r="G17" s="111"/>
      <c r="H17" s="138"/>
      <c r="I17" s="139"/>
      <c r="J17" s="48" t="s">
        <v>13</v>
      </c>
      <c r="L17" s="111"/>
      <c r="M17" s="138"/>
      <c r="N17" s="139"/>
      <c r="O17" s="48" t="s">
        <v>13</v>
      </c>
      <c r="Q17" s="111"/>
      <c r="R17" s="138"/>
      <c r="S17" s="139"/>
      <c r="T17" s="48" t="s">
        <v>13</v>
      </c>
    </row>
    <row r="18" spans="2:20" x14ac:dyDescent="0.35">
      <c r="B18" s="44">
        <v>1</v>
      </c>
      <c r="C18" s="134" t="str">
        <f>'Air Rifle Ranking'!C18</f>
        <v>Peter Fiori</v>
      </c>
      <c r="D18" s="135"/>
      <c r="E18" s="66">
        <f>'Air Rifle Ranking'!F18</f>
        <v>634.06000000000006</v>
      </c>
      <c r="G18" s="45">
        <v>1</v>
      </c>
      <c r="H18" s="119" t="str">
        <f>'Air Rifle Ranking'!J18</f>
        <v>Mary Tucker</v>
      </c>
      <c r="I18" s="119"/>
      <c r="J18" s="67">
        <f>'Air Rifle Ranking'!M18</f>
        <v>632.58000000000004</v>
      </c>
      <c r="K18" s="9"/>
      <c r="L18" s="44">
        <v>1</v>
      </c>
      <c r="M18" s="113" t="str">
        <f>'Smallbore Ranking'!C18</f>
        <v>Jared Eddy</v>
      </c>
      <c r="N18" s="114"/>
      <c r="O18" s="76">
        <f>'Smallbore Ranking'!F18</f>
        <v>592.4</v>
      </c>
      <c r="Q18" s="44">
        <v>1</v>
      </c>
      <c r="R18" s="113" t="str">
        <f>'Smallbore Ranking'!J18</f>
        <v>Mary Tucker</v>
      </c>
      <c r="S18" s="114"/>
      <c r="T18" s="76">
        <f>'Smallbore Ranking'!M18</f>
        <v>592.20000000000005</v>
      </c>
    </row>
    <row r="19" spans="2:20" x14ac:dyDescent="0.35">
      <c r="B19" s="45">
        <v>2</v>
      </c>
      <c r="C19" s="117" t="str">
        <f>'Air Rifle Ranking'!C19</f>
        <v>Braden Peiser</v>
      </c>
      <c r="D19" s="118"/>
      <c r="E19" s="67">
        <f>'Air Rifle Ranking'!F19</f>
        <v>631.31999999999994</v>
      </c>
      <c r="G19" s="45">
        <v>2</v>
      </c>
      <c r="H19" s="119" t="str">
        <f>'Air Rifle Ranking'!J19</f>
        <v>Makenzie Larson</v>
      </c>
      <c r="I19" s="119"/>
      <c r="J19" s="67">
        <f>'Air Rifle Ranking'!M19</f>
        <v>631.12000000000012</v>
      </c>
      <c r="K19" s="9"/>
      <c r="L19" s="45">
        <v>2</v>
      </c>
      <c r="M19" s="115" t="str">
        <f>'Smallbore Ranking'!C19</f>
        <v>Ivan Roe</v>
      </c>
      <c r="N19" s="116"/>
      <c r="O19" s="68">
        <f>'Smallbore Ranking'!F19</f>
        <v>592.4</v>
      </c>
      <c r="Q19" s="45">
        <v>2</v>
      </c>
      <c r="R19" s="119" t="str">
        <f>'Smallbore Ranking'!J19</f>
        <v>Sagen Maddalena</v>
      </c>
      <c r="S19" s="119"/>
      <c r="T19" s="67">
        <f>'Smallbore Ranking'!M19</f>
        <v>592</v>
      </c>
    </row>
    <row r="20" spans="2:20" x14ac:dyDescent="0.35">
      <c r="B20" s="45">
        <v>3</v>
      </c>
      <c r="C20" s="117" t="str">
        <f>'Air Rifle Ranking'!C20</f>
        <v>Tim Sherry</v>
      </c>
      <c r="D20" s="118"/>
      <c r="E20" s="67">
        <f>'Air Rifle Ranking'!F20</f>
        <v>631.12</v>
      </c>
      <c r="G20" s="45">
        <v>3</v>
      </c>
      <c r="H20" s="119" t="str">
        <f>'Air Rifle Ranking'!J20</f>
        <v>Sagen Maddalena</v>
      </c>
      <c r="I20" s="119"/>
      <c r="J20" s="67">
        <f>'Air Rifle Ranking'!M20</f>
        <v>631.09999999999991</v>
      </c>
      <c r="K20" s="9"/>
      <c r="L20" s="45">
        <v>3</v>
      </c>
      <c r="M20" s="117" t="str">
        <f>'Smallbore Ranking'!C20</f>
        <v>Braden Peiser</v>
      </c>
      <c r="N20" s="118"/>
      <c r="O20" s="67">
        <f>'Smallbore Ranking'!F20</f>
        <v>591.4</v>
      </c>
      <c r="Q20" s="45">
        <v>3</v>
      </c>
      <c r="R20" s="119" t="str">
        <f>'Smallbore Ranking'!J20</f>
        <v>Cecelia Ossi</v>
      </c>
      <c r="S20" s="119"/>
      <c r="T20" s="67">
        <f>'Smallbore Ranking'!M20</f>
        <v>589.20000000000005</v>
      </c>
    </row>
    <row r="21" spans="2:20" x14ac:dyDescent="0.35">
      <c r="B21" s="45">
        <v>4</v>
      </c>
      <c r="C21" s="115" t="str">
        <f>'Air Rifle Ranking'!C21</f>
        <v>Lucas Kozeniesky</v>
      </c>
      <c r="D21" s="116"/>
      <c r="E21" s="68">
        <f>'Air Rifle Ranking'!F21</f>
        <v>630.54</v>
      </c>
      <c r="G21" s="45">
        <v>4</v>
      </c>
      <c r="H21" s="119" t="str">
        <f>'Air Rifle Ranking'!J21</f>
        <v>Katie Zaun</v>
      </c>
      <c r="I21" s="119"/>
      <c r="J21" s="67">
        <f>'Air Rifle Ranking'!M21</f>
        <v>630.29999999999995</v>
      </c>
      <c r="K21" s="9"/>
      <c r="L21" s="45">
        <v>4</v>
      </c>
      <c r="M21" s="132" t="str">
        <f>'Smallbore Ranking'!C21</f>
        <v>Peter Fiori</v>
      </c>
      <c r="N21" s="133"/>
      <c r="O21" s="88">
        <f>'Smallbore Ranking'!F21</f>
        <v>590.79999999999995</v>
      </c>
      <c r="Q21" s="45">
        <v>4</v>
      </c>
      <c r="R21" s="119" t="str">
        <f>'Smallbore Ranking'!J21</f>
        <v>Ali Weisz</v>
      </c>
      <c r="S21" s="119"/>
      <c r="T21" s="67">
        <f>'Smallbore Ranking'!M21</f>
        <v>586.6</v>
      </c>
    </row>
    <row r="22" spans="2:20" x14ac:dyDescent="0.35">
      <c r="B22" s="45">
        <v>5</v>
      </c>
      <c r="C22" s="117" t="str">
        <f>'Air Rifle Ranking'!C22</f>
        <v>Gavin Barnick</v>
      </c>
      <c r="D22" s="118"/>
      <c r="E22" s="67">
        <f>'Air Rifle Ranking'!F22</f>
        <v>630.32000000000005</v>
      </c>
      <c r="G22" s="45">
        <v>5</v>
      </c>
      <c r="H22" s="119" t="str">
        <f>'Air Rifle Ranking'!J22</f>
        <v>Cecelia Ossi</v>
      </c>
      <c r="I22" s="119"/>
      <c r="J22" s="67">
        <f>'Air Rifle Ranking'!M22</f>
        <v>630.17999999999995</v>
      </c>
      <c r="L22" s="45">
        <v>5</v>
      </c>
      <c r="M22" s="117" t="str">
        <f>'Smallbore Ranking'!C22</f>
        <v>Griffin Lake</v>
      </c>
      <c r="N22" s="118"/>
      <c r="O22" s="67">
        <f>'Smallbore Ranking'!F22</f>
        <v>589.6</v>
      </c>
      <c r="Q22" s="45">
        <v>5</v>
      </c>
      <c r="R22" s="119" t="str">
        <f>'Smallbore Ranking'!J22</f>
        <v>Katie Zaun</v>
      </c>
      <c r="S22" s="119"/>
      <c r="T22" s="67">
        <f>'Smallbore Ranking'!M22</f>
        <v>584.4</v>
      </c>
    </row>
    <row r="23" spans="2:20" x14ac:dyDescent="0.35">
      <c r="B23" s="93">
        <v>6</v>
      </c>
      <c r="C23" s="129" t="str">
        <f>'Air Rifle Ranking'!C23</f>
        <v>Brandon Muske</v>
      </c>
      <c r="D23" s="130"/>
      <c r="E23" s="94">
        <f>'Air Rifle Ranking'!F23</f>
        <v>630.12</v>
      </c>
      <c r="G23" s="45">
        <v>6</v>
      </c>
      <c r="H23" s="119" t="str">
        <f>'Air Rifle Ranking'!J23</f>
        <v>Ali Weisz</v>
      </c>
      <c r="I23" s="119"/>
      <c r="J23" s="67">
        <f>'Air Rifle Ranking'!M23</f>
        <v>629.88</v>
      </c>
      <c r="L23" s="45">
        <v>6</v>
      </c>
      <c r="M23" s="117" t="str">
        <f>'Smallbore Ranking'!C23</f>
        <v>Gavin Barnick</v>
      </c>
      <c r="N23" s="118"/>
      <c r="O23" s="67">
        <f>'Smallbore Ranking'!F23</f>
        <v>587.6</v>
      </c>
      <c r="Q23" s="45">
        <v>6</v>
      </c>
      <c r="R23" s="119" t="str">
        <f>'Smallbore Ranking'!J23</f>
        <v>Kelsey Dardas</v>
      </c>
      <c r="S23" s="119"/>
      <c r="T23" s="67">
        <f>'Smallbore Ranking'!M23</f>
        <v>583.79999999999995</v>
      </c>
    </row>
    <row r="24" spans="2:20" x14ac:dyDescent="0.35">
      <c r="B24" s="93">
        <v>7</v>
      </c>
      <c r="C24" s="129" t="str">
        <f>'Air Rifle Ranking'!C24</f>
        <v>Griffin Lake</v>
      </c>
      <c r="D24" s="130"/>
      <c r="E24" s="94">
        <f>'Air Rifle Ranking'!F24</f>
        <v>629.83999999999992</v>
      </c>
      <c r="G24" s="45">
        <v>7</v>
      </c>
      <c r="H24" s="119" t="str">
        <f>'Air Rifle Ranking'!J24</f>
        <v>Elizabeth Schmeltzer</v>
      </c>
      <c r="I24" s="119"/>
      <c r="J24" s="67">
        <f>'Air Rifle Ranking'!M24</f>
        <v>628.57999999999993</v>
      </c>
      <c r="L24" s="45">
        <v>7</v>
      </c>
      <c r="M24" s="115" t="str">
        <f>'Smallbore Ranking'!C24</f>
        <v>Tim Sherry</v>
      </c>
      <c r="N24" s="116"/>
      <c r="O24" s="68">
        <f>'Smallbore Ranking'!F24</f>
        <v>587.20000000000005</v>
      </c>
      <c r="Q24" s="45">
        <v>7</v>
      </c>
      <c r="R24" s="119" t="str">
        <f>'Smallbore Ranking'!J24</f>
        <v>Elizabeth Probst</v>
      </c>
      <c r="S24" s="119"/>
      <c r="T24" s="67">
        <f>'Smallbore Ranking'!M24</f>
        <v>583.79999999999995</v>
      </c>
    </row>
    <row r="25" spans="2:20" x14ac:dyDescent="0.35">
      <c r="B25" s="93">
        <v>8</v>
      </c>
      <c r="C25" s="129" t="str">
        <f>'Air Rifle Ranking'!C25</f>
        <v>Ivan Roe</v>
      </c>
      <c r="D25" s="130"/>
      <c r="E25" s="94">
        <f>'Air Rifle Ranking'!F25</f>
        <v>629.56000000000006</v>
      </c>
      <c r="G25" s="45">
        <v>8</v>
      </c>
      <c r="H25" s="119" t="str">
        <f>'Air Rifle Ranking'!J25</f>
        <v>Mackenzie Kring</v>
      </c>
      <c r="I25" s="119"/>
      <c r="J25" s="67">
        <f>'Air Rifle Ranking'!M25</f>
        <v>628.45999999999992</v>
      </c>
      <c r="L25" s="45">
        <v>8</v>
      </c>
      <c r="M25" s="119" t="str">
        <f>'Smallbore Ranking'!C25</f>
        <v>Levi Clark</v>
      </c>
      <c r="N25" s="119"/>
      <c r="O25" s="67">
        <f>'Smallbore Ranking'!F25</f>
        <v>586.79999999999995</v>
      </c>
      <c r="Q25" s="45">
        <v>8</v>
      </c>
      <c r="R25" s="119" t="str">
        <f>'Smallbore Ranking'!J25</f>
        <v>Ashlyn Blake</v>
      </c>
      <c r="S25" s="119"/>
      <c r="T25" s="67">
        <f>'Smallbore Ranking'!M25</f>
        <v>583.6</v>
      </c>
    </row>
    <row r="26" spans="2:20" x14ac:dyDescent="0.35">
      <c r="B26" s="93">
        <v>9</v>
      </c>
      <c r="C26" s="129" t="str">
        <f>'Air Rifle Ranking'!C26</f>
        <v>Rylan Kissell</v>
      </c>
      <c r="D26" s="130"/>
      <c r="E26" s="94">
        <f>'Air Rifle Ranking'!F26</f>
        <v>629.24</v>
      </c>
      <c r="G26" s="45">
        <v>9</v>
      </c>
      <c r="H26" s="119" t="str">
        <f>'Air Rifle Ranking'!J26</f>
        <v>Elijah Spencer</v>
      </c>
      <c r="I26" s="119"/>
      <c r="J26" s="67">
        <f>'Air Rifle Ranking'!M26</f>
        <v>628.41999999999996</v>
      </c>
      <c r="L26" s="45">
        <v>9</v>
      </c>
      <c r="M26" s="119" t="str">
        <f>'Smallbore Ranking'!C26</f>
        <v>Patrick Sunderman</v>
      </c>
      <c r="N26" s="119"/>
      <c r="O26" s="67">
        <f>'Smallbore Ranking'!F26</f>
        <v>586</v>
      </c>
      <c r="Q26" s="45">
        <v>9</v>
      </c>
      <c r="R26" s="119" t="str">
        <f>'Smallbore Ranking'!J26</f>
        <v>Molly McGhin</v>
      </c>
      <c r="S26" s="119"/>
      <c r="T26" s="67">
        <f>'Smallbore Ranking'!M26</f>
        <v>583.4</v>
      </c>
    </row>
    <row r="27" spans="2:20" x14ac:dyDescent="0.35">
      <c r="B27" s="86">
        <v>10</v>
      </c>
      <c r="C27" s="127" t="str">
        <f>'Air Rifle Ranking'!C27</f>
        <v>Jared Eddy</v>
      </c>
      <c r="D27" s="128"/>
      <c r="E27" s="87">
        <f>'Air Rifle Ranking'!F27</f>
        <v>627.87999999999988</v>
      </c>
      <c r="G27" s="45">
        <v>10</v>
      </c>
      <c r="H27" s="119" t="str">
        <f>'Air Rifle Ranking'!J27</f>
        <v>Ashlyn Blake</v>
      </c>
      <c r="I27" s="119"/>
      <c r="J27" s="67">
        <f>'Air Rifle Ranking'!M27</f>
        <v>627.36</v>
      </c>
      <c r="L27" s="45">
        <v>10</v>
      </c>
      <c r="M27" s="119" t="str">
        <f>'Smallbore Ranking'!C27</f>
        <v>Brandon Muske</v>
      </c>
      <c r="N27" s="119"/>
      <c r="O27" s="67">
        <f>'Smallbore Ranking'!F27</f>
        <v>585.4</v>
      </c>
      <c r="Q27" s="45">
        <v>10</v>
      </c>
      <c r="R27" s="119" t="str">
        <f>'Smallbore Ranking'!J27</f>
        <v>Karlie Lynn</v>
      </c>
      <c r="S27" s="119"/>
      <c r="T27" s="67">
        <f>'Smallbore Ranking'!M27</f>
        <v>581.79999999999995</v>
      </c>
    </row>
    <row r="28" spans="2:20" x14ac:dyDescent="0.35">
      <c r="B28" s="86">
        <v>11</v>
      </c>
      <c r="C28" s="127" t="str">
        <f>'Air Rifle Ranking'!C28</f>
        <v>Levi Clark</v>
      </c>
      <c r="D28" s="128"/>
      <c r="E28" s="87">
        <f>'Air Rifle Ranking'!F28</f>
        <v>627.14</v>
      </c>
      <c r="G28" s="86">
        <v>11</v>
      </c>
      <c r="H28" s="131" t="str">
        <f>'Air Rifle Ranking'!J28</f>
        <v>Emme Walrath</v>
      </c>
      <c r="I28" s="131"/>
      <c r="J28" s="87">
        <f>'Air Rifle Ranking'!M28</f>
        <v>626.93999999999994</v>
      </c>
      <c r="L28" s="45">
        <v>11</v>
      </c>
      <c r="M28" s="119" t="str">
        <f>'Smallbore Ranking'!C28</f>
        <v>Matt Sanchez</v>
      </c>
      <c r="N28" s="119"/>
      <c r="O28" s="67">
        <f>'Smallbore Ranking'!F28</f>
        <v>582.6</v>
      </c>
      <c r="Q28" s="45">
        <v>11</v>
      </c>
      <c r="R28" s="119" t="str">
        <f>'Smallbore Ranking'!J28</f>
        <v>Gabriella Zych</v>
      </c>
      <c r="S28" s="119"/>
      <c r="T28" s="67">
        <f>'Smallbore Ranking'!M28</f>
        <v>581.6</v>
      </c>
    </row>
    <row r="29" spans="2:20" x14ac:dyDescent="0.35">
      <c r="B29" s="45">
        <v>12</v>
      </c>
      <c r="C29" s="117" t="str">
        <f>'Air Rifle Ranking'!C29</f>
        <v>Tyler Wee</v>
      </c>
      <c r="D29" s="118"/>
      <c r="E29" s="67">
        <f>'Air Rifle Ranking'!F29</f>
        <v>625.72</v>
      </c>
      <c r="G29" s="45">
        <v>12</v>
      </c>
      <c r="H29" s="119" t="str">
        <f>'Air Rifle Ranking'!J29</f>
        <v>Carlee Valenta</v>
      </c>
      <c r="I29" s="119"/>
      <c r="J29" s="67">
        <f>'Air Rifle Ranking'!M29</f>
        <v>626.79999999999995</v>
      </c>
      <c r="L29" s="45">
        <v>12</v>
      </c>
      <c r="M29" s="119" t="str">
        <f>'Smallbore Ranking'!C29</f>
        <v>Samuel Adkins</v>
      </c>
      <c r="N29" s="119"/>
      <c r="O29" s="67">
        <f>'Smallbore Ranking'!F29</f>
        <v>582.20000000000005</v>
      </c>
      <c r="Q29" s="45">
        <v>12</v>
      </c>
      <c r="R29" s="119" t="str">
        <f>'Smallbore Ranking'!J29</f>
        <v>Carley Seabrooke</v>
      </c>
      <c r="S29" s="119"/>
      <c r="T29" s="67">
        <f>'Smallbore Ranking'!M29</f>
        <v>581.4</v>
      </c>
    </row>
    <row r="30" spans="2:20" x14ac:dyDescent="0.35">
      <c r="B30" s="45">
        <v>13</v>
      </c>
      <c r="C30" s="117" t="str">
        <f>'Air Rifle Ranking'!C30</f>
        <v>Jacob Wisman</v>
      </c>
      <c r="D30" s="118"/>
      <c r="E30" s="67">
        <f>'Air Rifle Ranking'!F30</f>
        <v>625.43999999999994</v>
      </c>
      <c r="G30" s="45">
        <v>13</v>
      </c>
      <c r="H30" s="119" t="str">
        <f>'Air Rifle Ranking'!J30</f>
        <v>Isabella Baldwin</v>
      </c>
      <c r="I30" s="119"/>
      <c r="J30" s="67">
        <f>'Air Rifle Ranking'!M30</f>
        <v>626.09999999999991</v>
      </c>
      <c r="L30" s="45">
        <v>13</v>
      </c>
      <c r="M30" s="119" t="str">
        <f>'Smallbore Ranking'!C30</f>
        <v>Jacob Wisman</v>
      </c>
      <c r="N30" s="119"/>
      <c r="O30" s="67">
        <f>'Smallbore Ranking'!F30</f>
        <v>581.6</v>
      </c>
      <c r="Q30" s="45">
        <v>13</v>
      </c>
      <c r="R30" s="119" t="str">
        <f>'Smallbore Ranking'!J30</f>
        <v>Emme Walrath</v>
      </c>
      <c r="S30" s="119"/>
      <c r="T30" s="67">
        <f>'Smallbore Ranking'!M30</f>
        <v>579</v>
      </c>
    </row>
    <row r="31" spans="2:20" x14ac:dyDescent="0.35">
      <c r="B31" s="45">
        <v>14</v>
      </c>
      <c r="C31" s="117" t="str">
        <f>'Air Rifle Ranking'!C31</f>
        <v>Sam Adkins</v>
      </c>
      <c r="D31" s="118"/>
      <c r="E31" s="67">
        <f>'Air Rifle Ranking'!F31</f>
        <v>624.83999999999992</v>
      </c>
      <c r="G31" s="45">
        <v>14</v>
      </c>
      <c r="H31" s="119" t="str">
        <f>'Air Rifle Ranking'!J31</f>
        <v>Marley Bowden</v>
      </c>
      <c r="I31" s="119"/>
      <c r="J31" s="67">
        <f>'Air Rifle Ranking'!M31</f>
        <v>625.9799999999999</v>
      </c>
      <c r="L31" s="45">
        <v>14</v>
      </c>
      <c r="M31" s="119" t="str">
        <f>'Smallbore Ranking'!C31</f>
        <v>Tyler Wee</v>
      </c>
      <c r="N31" s="119"/>
      <c r="O31" s="67">
        <f>'Smallbore Ranking'!F31</f>
        <v>577.20000000000005</v>
      </c>
      <c r="Q31" s="45">
        <v>14</v>
      </c>
      <c r="R31" s="119" t="str">
        <f>'Smallbore Ranking'!J31</f>
        <v>Elijah Spencer</v>
      </c>
      <c r="S31" s="119"/>
      <c r="T31" s="67">
        <f>'Smallbore Ranking'!M31</f>
        <v>576.4</v>
      </c>
    </row>
    <row r="32" spans="2:20" x14ac:dyDescent="0.35">
      <c r="B32" s="45">
        <v>15</v>
      </c>
      <c r="C32" s="117" t="str">
        <f>'Air Rifle Ranking'!C32</f>
        <v>Scott Patterson</v>
      </c>
      <c r="D32" s="118"/>
      <c r="E32" s="67">
        <f>'Air Rifle Ranking'!F32</f>
        <v>623.43999999999994</v>
      </c>
      <c r="G32" s="45">
        <v>15</v>
      </c>
      <c r="H32" s="119" t="str">
        <f>'Air Rifle Ranking'!J32</f>
        <v>Gabriela Zych</v>
      </c>
      <c r="I32" s="119"/>
      <c r="J32" s="67">
        <f>'Air Rifle Ranking'!M32</f>
        <v>625.83999999999992</v>
      </c>
      <c r="L32" s="45">
        <v>15</v>
      </c>
      <c r="M32" s="119" t="str">
        <f>'Smallbore Ranking'!C32</f>
        <v>Jack Ogoreuc</v>
      </c>
      <c r="N32" s="119"/>
      <c r="O32" s="67">
        <f>'Smallbore Ranking'!F32</f>
        <v>575.20000000000005</v>
      </c>
      <c r="Q32" s="45">
        <v>15</v>
      </c>
      <c r="R32" s="119" t="str">
        <f>'Smallbore Ranking'!J32</f>
        <v>Emma Rhode</v>
      </c>
      <c r="S32" s="119"/>
      <c r="T32" s="67">
        <f>'Smallbore Ranking'!M32</f>
        <v>588</v>
      </c>
    </row>
    <row r="33" spans="2:20" x14ac:dyDescent="0.35">
      <c r="B33" s="45">
        <v>16</v>
      </c>
      <c r="C33" s="117" t="str">
        <f>'Air Rifle Ranking'!C33</f>
        <v>Teagan Perkowski</v>
      </c>
      <c r="D33" s="118"/>
      <c r="E33" s="67">
        <f>'Air Rifle Ranking'!F33</f>
        <v>623.06000000000006</v>
      </c>
      <c r="G33" s="45">
        <v>16</v>
      </c>
      <c r="H33" s="119" t="str">
        <f>'Air Rifle Ranking'!J33</f>
        <v>Bremen Butler</v>
      </c>
      <c r="I33" s="119"/>
      <c r="J33" s="67">
        <f>'Air Rifle Ranking'!M33</f>
        <v>625.72</v>
      </c>
      <c r="L33" s="45">
        <v>16</v>
      </c>
      <c r="M33" s="119" t="str">
        <f>'Smallbore Ranking'!C33</f>
        <v>Jason Dardas</v>
      </c>
      <c r="N33" s="119"/>
      <c r="O33" s="67">
        <f>'Smallbore Ranking'!F33</f>
        <v>575.75</v>
      </c>
      <c r="Q33" s="45">
        <v>16</v>
      </c>
      <c r="R33" s="119" t="str">
        <f>'Smallbore Ranking'!J33</f>
        <v>Gracie Dinh</v>
      </c>
      <c r="S33" s="119"/>
      <c r="T33" s="67">
        <f>'Smallbore Ranking'!M33</f>
        <v>584</v>
      </c>
    </row>
    <row r="34" spans="2:20" x14ac:dyDescent="0.35">
      <c r="B34" s="45">
        <v>17</v>
      </c>
      <c r="C34" s="117" t="str">
        <f>'Air Rifle Ranking'!C34</f>
        <v>Jack Ogoreuc</v>
      </c>
      <c r="D34" s="118"/>
      <c r="E34" s="67">
        <f>'Air Rifle Ranking'!F34</f>
        <v>622.58000000000004</v>
      </c>
      <c r="G34" s="45">
        <v>17</v>
      </c>
      <c r="H34" s="119" t="str">
        <f>'Air Rifle Ranking'!J34</f>
        <v>Elizabeth Probst</v>
      </c>
      <c r="I34" s="119"/>
      <c r="J34" s="67">
        <f>'Air Rifle Ranking'!M34</f>
        <v>625.34</v>
      </c>
      <c r="L34" s="45">
        <v>17</v>
      </c>
      <c r="M34" s="119" t="str">
        <f>'Smallbore Ranking'!C34</f>
        <v>Chance Cover</v>
      </c>
      <c r="N34" s="119"/>
      <c r="O34" s="67">
        <f>'Smallbore Ranking'!F34</f>
        <v>570.5</v>
      </c>
      <c r="Q34" s="45">
        <v>17</v>
      </c>
      <c r="R34" s="119" t="str">
        <f>'Smallbore Ranking'!J34</f>
        <v>Camryn Camp</v>
      </c>
      <c r="S34" s="119"/>
      <c r="T34" s="67">
        <f>'Smallbore Ranking'!M34</f>
        <v>579.75</v>
      </c>
    </row>
    <row r="35" spans="2:20" x14ac:dyDescent="0.35">
      <c r="B35" s="45">
        <v>18</v>
      </c>
      <c r="C35" s="117" t="str">
        <f>'Air Rifle Ranking'!C35</f>
        <v>Matt Sanchez</v>
      </c>
      <c r="D35" s="118"/>
      <c r="E35" s="67">
        <f>'Air Rifle Ranking'!F35</f>
        <v>618.58000000000004</v>
      </c>
      <c r="G35" s="45">
        <v>18</v>
      </c>
      <c r="H35" s="119" t="str">
        <f>'Air Rifle Ranking'!J35</f>
        <v>Alana Kelly</v>
      </c>
      <c r="I35" s="119"/>
      <c r="J35" s="67">
        <f>'Air Rifle Ranking'!M35</f>
        <v>625.08000000000004</v>
      </c>
      <c r="L35" s="45">
        <v>18</v>
      </c>
      <c r="M35" s="119" t="str">
        <f>'Smallbore Ranking'!C35</f>
        <v/>
      </c>
      <c r="N35" s="119"/>
      <c r="O35" s="67" t="str">
        <f>'Smallbore Ranking'!F35</f>
        <v/>
      </c>
      <c r="Q35" s="45">
        <v>18</v>
      </c>
      <c r="R35" s="119" t="str">
        <f>'Smallbore Ranking'!J35</f>
        <v>Isabella Baldwin</v>
      </c>
      <c r="S35" s="119"/>
      <c r="T35" s="67">
        <f>'Smallbore Ranking'!M35</f>
        <v>577.25</v>
      </c>
    </row>
    <row r="36" spans="2:20" x14ac:dyDescent="0.35">
      <c r="B36" s="45">
        <v>19</v>
      </c>
      <c r="C36" s="117" t="str">
        <f>'Air Rifle Ranking'!C36</f>
        <v>Gavin Perkowski</v>
      </c>
      <c r="D36" s="118"/>
      <c r="E36" s="67">
        <f>'Air Rifle Ranking'!F36</f>
        <v>628.4</v>
      </c>
      <c r="G36" s="45">
        <v>19</v>
      </c>
      <c r="H36" s="119" t="str">
        <f>'Air Rifle Ranking'!J36</f>
        <v>Camryn Camp</v>
      </c>
      <c r="I36" s="119"/>
      <c r="J36" s="67">
        <f>'Air Rifle Ranking'!M36</f>
        <v>625.05999999999995</v>
      </c>
      <c r="L36" s="45">
        <v>19</v>
      </c>
      <c r="M36" s="119" t="str">
        <f>'Smallbore Ranking'!C36</f>
        <v/>
      </c>
      <c r="N36" s="119"/>
      <c r="O36" s="67" t="str">
        <f>'Smallbore Ranking'!F36</f>
        <v/>
      </c>
      <c r="Q36" s="45">
        <v>19</v>
      </c>
      <c r="R36" s="119" t="str">
        <f>'Smallbore Ranking'!J36</f>
        <v>Elizabeth Schmeltzer</v>
      </c>
      <c r="S36" s="119"/>
      <c r="T36" s="67">
        <f>'Smallbore Ranking'!M36</f>
        <v>571.5</v>
      </c>
    </row>
    <row r="37" spans="2:20" x14ac:dyDescent="0.35">
      <c r="B37" s="45">
        <v>20</v>
      </c>
      <c r="C37" s="117" t="str">
        <f>'Air Rifle Ranking'!C37</f>
        <v>John Blanton</v>
      </c>
      <c r="D37" s="118"/>
      <c r="E37" s="67">
        <f>'Air Rifle Ranking'!F37</f>
        <v>623.6</v>
      </c>
      <c r="G37" s="45">
        <v>20</v>
      </c>
      <c r="H37" s="119" t="str">
        <f>'Air Rifle Ranking'!J37</f>
        <v>Gracie Dinh</v>
      </c>
      <c r="I37" s="119"/>
      <c r="J37" s="67">
        <f>'Air Rifle Ranking'!M37</f>
        <v>625</v>
      </c>
      <c r="L37" s="45">
        <v>20</v>
      </c>
      <c r="M37" s="119" t="str">
        <f>'Smallbore Ranking'!C37</f>
        <v/>
      </c>
      <c r="N37" s="119"/>
      <c r="O37" s="67" t="str">
        <f>'Smallbore Ranking'!F37</f>
        <v/>
      </c>
      <c r="Q37" s="45">
        <v>20</v>
      </c>
      <c r="R37" s="119" t="str">
        <f>'Smallbore Ranking'!J37</f>
        <v>Danjela De Jesus</v>
      </c>
      <c r="S37" s="119"/>
      <c r="T37" s="67">
        <f>'Smallbore Ranking'!M37</f>
        <v>569</v>
      </c>
    </row>
    <row r="38" spans="2:20" x14ac:dyDescent="0.35">
      <c r="B38" s="45">
        <v>21</v>
      </c>
      <c r="C38" s="117" t="str">
        <f>'Air Rifle Ranking'!C38</f>
        <v>Dan Schanebrook</v>
      </c>
      <c r="D38" s="118"/>
      <c r="E38" s="67">
        <f>'Air Rifle Ranking'!F38</f>
        <v>620.32500000000005</v>
      </c>
      <c r="G38" s="45">
        <v>21</v>
      </c>
      <c r="H38" s="119" t="str">
        <f>'Air Rifle Ranking'!J38</f>
        <v>Lily Wytko</v>
      </c>
      <c r="I38" s="119"/>
      <c r="J38" s="67">
        <f>'Air Rifle Ranking'!M38</f>
        <v>624.96</v>
      </c>
      <c r="L38" s="45">
        <v>21</v>
      </c>
      <c r="M38" s="119" t="str">
        <f>'Smallbore Ranking'!C38</f>
        <v/>
      </c>
      <c r="N38" s="119"/>
      <c r="O38" s="67" t="str">
        <f>'Smallbore Ranking'!F38</f>
        <v/>
      </c>
      <c r="Q38" s="45">
        <v>21</v>
      </c>
      <c r="R38" s="140" t="str">
        <f>'Smallbore Ranking'!J38</f>
        <v>Katlyn Sullivan</v>
      </c>
      <c r="S38" s="140"/>
      <c r="T38" s="68">
        <f>'Smallbore Ranking'!M38</f>
        <v>568</v>
      </c>
    </row>
    <row r="39" spans="2:20" x14ac:dyDescent="0.35">
      <c r="B39" s="45">
        <v>22</v>
      </c>
      <c r="C39" s="117" t="str">
        <f>'Air Rifle Ranking'!C39</f>
        <v>Chance Cover</v>
      </c>
      <c r="D39" s="118"/>
      <c r="E39" s="67">
        <f>'Air Rifle Ranking'!F39</f>
        <v>614.35</v>
      </c>
      <c r="G39" s="45">
        <v>22</v>
      </c>
      <c r="H39" s="119" t="str">
        <f>'Air Rifle Ranking'!J39</f>
        <v>Maggie Palfrie</v>
      </c>
      <c r="I39" s="119"/>
      <c r="J39" s="67">
        <f>'Air Rifle Ranking'!M39</f>
        <v>624.48</v>
      </c>
      <c r="L39" s="45">
        <v>22</v>
      </c>
      <c r="M39" s="119" t="str">
        <f>'Smallbore Ranking'!C39</f>
        <v/>
      </c>
      <c r="N39" s="119"/>
      <c r="O39" s="67" t="str">
        <f>'Smallbore Ranking'!F39</f>
        <v/>
      </c>
      <c r="Q39" s="45">
        <v>22</v>
      </c>
      <c r="R39" s="119" t="str">
        <f>'Smallbore Ranking'!J39</f>
        <v>Katrina Demerle</v>
      </c>
      <c r="S39" s="119"/>
      <c r="T39" s="67">
        <f>'Smallbore Ranking'!M39</f>
        <v>547.5</v>
      </c>
    </row>
    <row r="40" spans="2:20" x14ac:dyDescent="0.35">
      <c r="B40" s="45">
        <v>23</v>
      </c>
      <c r="C40" s="117" t="str">
        <f>'Air Rifle Ranking'!C40</f>
        <v/>
      </c>
      <c r="D40" s="118"/>
      <c r="E40" s="67" t="str">
        <f>'Air Rifle Ranking'!F40</f>
        <v/>
      </c>
      <c r="G40" s="45">
        <v>23</v>
      </c>
      <c r="H40" s="119" t="str">
        <f>'Air Rifle Ranking'!J40</f>
        <v>Jeanne Haverhill</v>
      </c>
      <c r="I40" s="119"/>
      <c r="J40" s="67">
        <f>'Air Rifle Ranking'!M40</f>
        <v>623.9</v>
      </c>
      <c r="L40" s="45">
        <v>23</v>
      </c>
      <c r="M40" s="119" t="str">
        <f>'Smallbore Ranking'!C40</f>
        <v/>
      </c>
      <c r="N40" s="119"/>
      <c r="O40" s="67" t="str">
        <f>'Smallbore Ranking'!F40</f>
        <v/>
      </c>
      <c r="Q40" s="45">
        <v>23</v>
      </c>
      <c r="R40" s="119" t="str">
        <f>'Smallbore Ranking'!J40</f>
        <v/>
      </c>
      <c r="S40" s="119"/>
      <c r="T40" s="67" t="str">
        <f>'Smallbore Ranking'!M40</f>
        <v/>
      </c>
    </row>
    <row r="41" spans="2:20" x14ac:dyDescent="0.35">
      <c r="B41" s="45">
        <v>24</v>
      </c>
      <c r="C41" s="117" t="str">
        <f>'Air Rifle Ranking'!C41</f>
        <v/>
      </c>
      <c r="D41" s="118"/>
      <c r="E41" s="67" t="str">
        <f>'Air Rifle Ranking'!F41</f>
        <v/>
      </c>
      <c r="G41" s="45">
        <v>24</v>
      </c>
      <c r="H41" s="119" t="str">
        <f>'Air Rifle Ranking'!J41</f>
        <v>Katlyn Sullivan</v>
      </c>
      <c r="I41" s="119"/>
      <c r="J41" s="67">
        <f>'Air Rifle Ranking'!M41</f>
        <v>623.72</v>
      </c>
      <c r="L41" s="45">
        <v>24</v>
      </c>
      <c r="M41" s="119" t="str">
        <f>'Smallbore Ranking'!C41</f>
        <v/>
      </c>
      <c r="N41" s="119"/>
      <c r="O41" s="67" t="str">
        <f>'Smallbore Ranking'!F41</f>
        <v/>
      </c>
      <c r="Q41" s="45">
        <v>24</v>
      </c>
      <c r="R41" s="119" t="str">
        <f>'Smallbore Ranking'!J41</f>
        <v/>
      </c>
      <c r="S41" s="119"/>
      <c r="T41" s="67" t="str">
        <f>'Smallbore Ranking'!M41</f>
        <v/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9" t="str">
        <f>'Air Rifle Ranking'!J42</f>
        <v>Carley Seabrooke</v>
      </c>
      <c r="I42" s="119"/>
      <c r="J42" s="67">
        <f>'Air Rifle Ranking'!M42</f>
        <v>623.45999999999992</v>
      </c>
      <c r="L42" s="45">
        <v>25</v>
      </c>
      <c r="M42" s="119" t="str">
        <f>'Smallbore Ranking'!C42</f>
        <v/>
      </c>
      <c r="N42" s="119"/>
      <c r="O42" s="67" t="str">
        <f>'Smallbore Ranking'!F42</f>
        <v/>
      </c>
      <c r="Q42" s="45">
        <v>25</v>
      </c>
      <c r="R42" s="119" t="str">
        <f>'Smallbore Ranking'!J42</f>
        <v/>
      </c>
      <c r="S42" s="119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9" t="str">
        <f>'Air Rifle Ranking'!J43</f>
        <v>Mikole Hogan</v>
      </c>
      <c r="I43" s="119"/>
      <c r="J43" s="67">
        <f>'Air Rifle Ranking'!M43</f>
        <v>622.58000000000004</v>
      </c>
      <c r="L43" s="45">
        <v>26</v>
      </c>
      <c r="M43" s="119" t="str">
        <f>'Smallbore Ranking'!C43</f>
        <v/>
      </c>
      <c r="N43" s="119"/>
      <c r="O43" s="67" t="str">
        <f>'Smallbore Ranking'!F43</f>
        <v/>
      </c>
      <c r="Q43" s="45">
        <v>26</v>
      </c>
      <c r="R43" s="119" t="str">
        <f>'Smallbore Ranking'!J43</f>
        <v/>
      </c>
      <c r="S43" s="119"/>
      <c r="T43" s="67" t="str">
        <f>'Smallbore Ranking'!M43</f>
        <v/>
      </c>
    </row>
    <row r="44" spans="2:20" ht="15" thickBot="1" x14ac:dyDescent="0.4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9" t="str">
        <f>'Air Rifle Ranking'!J44</f>
        <v>Kelsey Dardas</v>
      </c>
      <c r="I44" s="119"/>
      <c r="J44" s="67">
        <f>'Air Rifle Ranking'!M44</f>
        <v>622.58000000000004</v>
      </c>
      <c r="L44" s="46">
        <v>27</v>
      </c>
      <c r="M44" s="122" t="str">
        <f>'Smallbore Ranking'!C44</f>
        <v/>
      </c>
      <c r="N44" s="122"/>
      <c r="O44" s="69" t="str">
        <f>'Smallbore Ranking'!F44</f>
        <v/>
      </c>
      <c r="Q44" s="45">
        <v>27</v>
      </c>
      <c r="R44" s="119" t="str">
        <f>'Smallbore Ranking'!J44</f>
        <v/>
      </c>
      <c r="S44" s="119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9" t="str">
        <f>'Air Rifle Ranking'!J45</f>
        <v>Addy Burrow</v>
      </c>
      <c r="I45" s="119"/>
      <c r="J45" s="67">
        <f>'Air Rifle Ranking'!M45</f>
        <v>621.08000000000004</v>
      </c>
      <c r="Q45" s="45">
        <v>28</v>
      </c>
      <c r="R45" s="119" t="str">
        <f>'Smallbore Ranking'!J45</f>
        <v/>
      </c>
      <c r="S45" s="119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9" t="str">
        <f>'Air Rifle Ranking'!J46</f>
        <v>Devin Wagner</v>
      </c>
      <c r="I46" s="119"/>
      <c r="J46" s="67">
        <f>'Air Rifle Ranking'!M46</f>
        <v>620.88</v>
      </c>
      <c r="Q46" s="45">
        <v>29</v>
      </c>
      <c r="R46" s="119" t="str">
        <f>'Smallbore Ranking'!J46</f>
        <v/>
      </c>
      <c r="S46" s="119"/>
      <c r="T46" s="67" t="str">
        <f>'Smallbore Ranking'!M46</f>
        <v/>
      </c>
    </row>
    <row r="47" spans="2:20" x14ac:dyDescent="0.35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9" t="str">
        <f>'Air Rifle Ranking'!J47</f>
        <v>Alexa Bodrogi</v>
      </c>
      <c r="I47" s="119"/>
      <c r="J47" s="67">
        <f>'Air Rifle Ranking'!M47</f>
        <v>619.93999999999994</v>
      </c>
      <c r="Q47" s="45">
        <v>30</v>
      </c>
      <c r="R47" s="119" t="str">
        <f>'Smallbore Ranking'!J47</f>
        <v/>
      </c>
      <c r="S47" s="119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9" t="str">
        <f>'Air Rifle Ranking'!J48</f>
        <v>Elisa Boozer</v>
      </c>
      <c r="I48" s="119"/>
      <c r="J48" s="67">
        <f>'Air Rifle Ranking'!M48</f>
        <v>618.82000000000005</v>
      </c>
      <c r="Q48" s="45">
        <v>31</v>
      </c>
      <c r="R48" s="119" t="str">
        <f>'Smallbore Ranking'!J48</f>
        <v/>
      </c>
      <c r="S48" s="119"/>
      <c r="T48" s="67" t="str">
        <f>'Smallbore Ranking'!M48</f>
        <v/>
      </c>
    </row>
    <row r="49" spans="2:20" x14ac:dyDescent="0.35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9" t="str">
        <f>'Air Rifle Ranking'!J49</f>
        <v>Victoria Leppert</v>
      </c>
      <c r="I49" s="119"/>
      <c r="J49" s="67">
        <f>'Air Rifle Ranking'!M49</f>
        <v>628.79999999999995</v>
      </c>
      <c r="Q49" s="45">
        <v>32</v>
      </c>
      <c r="R49" s="119" t="str">
        <f>'Smallbore Ranking'!J49</f>
        <v/>
      </c>
      <c r="S49" s="119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9" t="str">
        <f>'Air Rifle Ranking'!J50</f>
        <v>Emma Rhode</v>
      </c>
      <c r="I50" s="119"/>
      <c r="J50" s="67">
        <f>'Air Rifle Ranking'!M50</f>
        <v>627.72499999999991</v>
      </c>
      <c r="Q50" s="45">
        <v>33</v>
      </c>
      <c r="R50" s="119" t="str">
        <f>'Smallbore Ranking'!J50</f>
        <v/>
      </c>
      <c r="S50" s="119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9" t="str">
        <f>'Air Rifle Ranking'!J51</f>
        <v>Rachael Charles</v>
      </c>
      <c r="I51" s="119"/>
      <c r="J51" s="67">
        <f>'Air Rifle Ranking'!M51</f>
        <v>627.70000000000005</v>
      </c>
      <c r="Q51" s="45">
        <v>34</v>
      </c>
      <c r="R51" s="119" t="str">
        <f>'Smallbore Ranking'!J51</f>
        <v/>
      </c>
      <c r="S51" s="119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9" t="str">
        <f>'Air Rifle Ranking'!J52</f>
        <v>Lauren Hurley</v>
      </c>
      <c r="I52" s="119"/>
      <c r="J52" s="67">
        <f>'Air Rifle Ranking'!M52</f>
        <v>627.4</v>
      </c>
      <c r="Q52" s="45">
        <v>35</v>
      </c>
      <c r="R52" s="119" t="str">
        <f>'Smallbore Ranking'!J52</f>
        <v/>
      </c>
      <c r="S52" s="119"/>
      <c r="T52" s="67" t="str">
        <f>'Smallbore Ranking'!M52</f>
        <v/>
      </c>
    </row>
    <row r="53" spans="2:20" ht="15" thickBot="1" x14ac:dyDescent="0.4">
      <c r="B53" s="46">
        <v>36</v>
      </c>
      <c r="C53" s="125" t="str">
        <f>'Air Rifle Ranking'!C53</f>
        <v/>
      </c>
      <c r="D53" s="126"/>
      <c r="E53" s="69" t="str">
        <f>'Air Rifle Ranking'!F53</f>
        <v/>
      </c>
      <c r="G53" s="45">
        <v>36</v>
      </c>
      <c r="H53" s="119" t="str">
        <f>'Air Rifle Ranking'!J53</f>
        <v>Natalia Siek</v>
      </c>
      <c r="I53" s="119"/>
      <c r="J53" s="67">
        <f>'Air Rifle Ranking'!M53</f>
        <v>626.75</v>
      </c>
      <c r="Q53" s="45">
        <v>36</v>
      </c>
      <c r="R53" s="119" t="str">
        <f>'Smallbore Ranking'!J53</f>
        <v/>
      </c>
      <c r="S53" s="119"/>
      <c r="T53" s="67" t="str">
        <f>'Smallbore Ranking'!M53</f>
        <v/>
      </c>
    </row>
    <row r="54" spans="2:20" x14ac:dyDescent="0.35">
      <c r="G54" s="45">
        <v>37</v>
      </c>
      <c r="H54" s="119" t="str">
        <f>'Air Rifle Ranking'!J54</f>
        <v>Natalie Perrin</v>
      </c>
      <c r="I54" s="119"/>
      <c r="J54" s="67">
        <f>'Air Rifle Ranking'!M54</f>
        <v>626.5</v>
      </c>
      <c r="Q54" s="45">
        <v>37</v>
      </c>
      <c r="R54" s="119" t="str">
        <f>'Smallbore Ranking'!J54</f>
        <v/>
      </c>
      <c r="S54" s="119"/>
      <c r="T54" s="67" t="str">
        <f>'Smallbore Ranking'!M54</f>
        <v/>
      </c>
    </row>
    <row r="55" spans="2:20" x14ac:dyDescent="0.35">
      <c r="G55" s="45">
        <v>38</v>
      </c>
      <c r="H55" s="119" t="str">
        <f>'Air Rifle Ranking'!J55</f>
        <v>Anne White</v>
      </c>
      <c r="I55" s="119"/>
      <c r="J55" s="67">
        <f>'Air Rifle Ranking'!M55</f>
        <v>625.79999999999995</v>
      </c>
      <c r="Q55" s="45">
        <v>38</v>
      </c>
      <c r="R55" s="119" t="str">
        <f>'Smallbore Ranking'!J55</f>
        <v/>
      </c>
      <c r="S55" s="119"/>
      <c r="T55" s="67" t="str">
        <f>'Smallbore Ranking'!M55</f>
        <v/>
      </c>
    </row>
    <row r="56" spans="2:20" x14ac:dyDescent="0.35">
      <c r="G56" s="45">
        <v>39</v>
      </c>
      <c r="H56" s="119" t="str">
        <f>'Air Rifle Ranking'!J56</f>
        <v>Danjela DeJesus</v>
      </c>
      <c r="I56" s="119"/>
      <c r="J56" s="67">
        <f>'Air Rifle Ranking'!M56</f>
        <v>625.26666666666665</v>
      </c>
      <c r="Q56" s="45">
        <v>39</v>
      </c>
      <c r="R56" s="119" t="str">
        <f>'Smallbore Ranking'!J56</f>
        <v/>
      </c>
      <c r="S56" s="119"/>
      <c r="T56" s="67" t="str">
        <f>'Smallbore Ranking'!M56</f>
        <v/>
      </c>
    </row>
    <row r="57" spans="2:20" x14ac:dyDescent="0.35">
      <c r="G57" s="45">
        <v>40</v>
      </c>
      <c r="H57" s="119" t="str">
        <f>'Air Rifle Ranking'!J57</f>
        <v>Gabrielle Ayers</v>
      </c>
      <c r="I57" s="119"/>
      <c r="J57" s="67">
        <f>'Air Rifle Ranking'!M57</f>
        <v>625.20000000000005</v>
      </c>
      <c r="Q57" s="45">
        <v>40</v>
      </c>
      <c r="R57" s="119" t="str">
        <f>'Smallbore Ranking'!J57</f>
        <v/>
      </c>
      <c r="S57" s="119"/>
      <c r="T57" s="67" t="str">
        <f>'Smallbore Ranking'!M57</f>
        <v/>
      </c>
    </row>
    <row r="58" spans="2:20" x14ac:dyDescent="0.35">
      <c r="G58" s="45">
        <v>41</v>
      </c>
      <c r="H58" s="119" t="str">
        <f>'Air Rifle Ranking'!J58</f>
        <v>Regan Diamond</v>
      </c>
      <c r="I58" s="119"/>
      <c r="J58" s="67">
        <f>'Air Rifle Ranking'!M58</f>
        <v>621.79999999999995</v>
      </c>
      <c r="Q58" s="45">
        <v>41</v>
      </c>
      <c r="R58" s="119" t="str">
        <f>'Smallbore Ranking'!J58</f>
        <v/>
      </c>
      <c r="S58" s="119"/>
      <c r="T58" s="67" t="str">
        <f>'Smallbore Ranking'!M58</f>
        <v/>
      </c>
    </row>
    <row r="59" spans="2:20" x14ac:dyDescent="0.35">
      <c r="G59" s="45">
        <v>42</v>
      </c>
      <c r="H59" s="119" t="str">
        <f>'Air Rifle Ranking'!J59</f>
        <v>Rylie Passmore</v>
      </c>
      <c r="I59" s="119"/>
      <c r="J59" s="67">
        <f>'Air Rifle Ranking'!M59</f>
        <v>620.25</v>
      </c>
      <c r="Q59" s="45">
        <v>42</v>
      </c>
      <c r="R59" s="119" t="str">
        <f>'Smallbore Ranking'!J59</f>
        <v/>
      </c>
      <c r="S59" s="119"/>
      <c r="T59" s="67" t="str">
        <f>'Smallbore Ranking'!M59</f>
        <v/>
      </c>
    </row>
    <row r="60" spans="2:20" x14ac:dyDescent="0.35">
      <c r="G60" s="45">
        <v>43</v>
      </c>
      <c r="H60" s="119" t="str">
        <f>'Air Rifle Ranking'!J60</f>
        <v>Caroline Martin</v>
      </c>
      <c r="I60" s="119"/>
      <c r="J60" s="67">
        <f>'Air Rifle Ranking'!M60</f>
        <v>619.75</v>
      </c>
      <c r="Q60" s="45">
        <v>43</v>
      </c>
      <c r="R60" s="119" t="str">
        <f>'Smallbore Ranking'!J60</f>
        <v/>
      </c>
      <c r="S60" s="119"/>
      <c r="T60" s="67" t="str">
        <f>'Smallbore Ranking'!M60</f>
        <v/>
      </c>
    </row>
    <row r="61" spans="2:20" x14ac:dyDescent="0.35">
      <c r="G61" s="45">
        <v>44</v>
      </c>
      <c r="H61" s="119" t="str">
        <f>'Air Rifle Ranking'!J61</f>
        <v>Sophia Cruz</v>
      </c>
      <c r="I61" s="119"/>
      <c r="J61" s="67">
        <f>'Air Rifle Ranking'!M61</f>
        <v>617.6</v>
      </c>
      <c r="Q61" s="45">
        <v>44</v>
      </c>
      <c r="R61" s="119" t="str">
        <f>'Smallbore Ranking'!J61</f>
        <v/>
      </c>
      <c r="S61" s="119"/>
      <c r="T61" s="67" t="str">
        <f>'Smallbore Ranking'!M61</f>
        <v/>
      </c>
    </row>
    <row r="62" spans="2:20" x14ac:dyDescent="0.35">
      <c r="G62" s="45">
        <v>45</v>
      </c>
      <c r="H62" s="119" t="str">
        <f>'Air Rifle Ranking'!J62</f>
        <v>Hailey Singleton</v>
      </c>
      <c r="I62" s="119"/>
      <c r="J62" s="67">
        <f>'Air Rifle Ranking'!M62</f>
        <v>616.95000000000005</v>
      </c>
      <c r="Q62" s="45">
        <v>45</v>
      </c>
      <c r="R62" s="119" t="str">
        <f>'Smallbore Ranking'!J62</f>
        <v/>
      </c>
      <c r="S62" s="119"/>
      <c r="T62" s="67" t="str">
        <f>'Smallbore Ranking'!M62</f>
        <v/>
      </c>
    </row>
    <row r="63" spans="2:20" x14ac:dyDescent="0.35">
      <c r="G63" s="45">
        <v>46</v>
      </c>
      <c r="H63" s="119" t="str">
        <f>'Air Rifle Ranking'!J63</f>
        <v/>
      </c>
      <c r="I63" s="119"/>
      <c r="J63" s="67" t="str">
        <f>'Air Rifle Ranking'!M63</f>
        <v/>
      </c>
      <c r="Q63" s="45">
        <v>46</v>
      </c>
      <c r="R63" s="119" t="str">
        <f>'Smallbore Ranking'!J63</f>
        <v/>
      </c>
      <c r="S63" s="119"/>
      <c r="T63" s="67" t="str">
        <f>'Smallbore Ranking'!M63</f>
        <v/>
      </c>
    </row>
    <row r="64" spans="2:20" x14ac:dyDescent="0.35">
      <c r="G64" s="45">
        <v>47</v>
      </c>
      <c r="H64" s="119" t="str">
        <f>'Air Rifle Ranking'!J64</f>
        <v/>
      </c>
      <c r="I64" s="119"/>
      <c r="J64" s="67" t="str">
        <f>'Air Rifle Ranking'!M64</f>
        <v/>
      </c>
      <c r="Q64" s="45">
        <v>47</v>
      </c>
      <c r="R64" s="119" t="str">
        <f>'Smallbore Ranking'!J64</f>
        <v/>
      </c>
      <c r="S64" s="119"/>
      <c r="T64" s="67" t="str">
        <f>'Smallbore Ranking'!M64</f>
        <v/>
      </c>
    </row>
    <row r="65" spans="7:20" x14ac:dyDescent="0.35">
      <c r="G65" s="45">
        <v>48</v>
      </c>
      <c r="H65" s="119" t="str">
        <f>'Air Rifle Ranking'!J65</f>
        <v/>
      </c>
      <c r="I65" s="119"/>
      <c r="J65" s="67" t="str">
        <f>'Air Rifle Ranking'!M65</f>
        <v/>
      </c>
      <c r="Q65" s="45">
        <v>48</v>
      </c>
      <c r="R65" s="119" t="str">
        <f>'Smallbore Ranking'!J65</f>
        <v/>
      </c>
      <c r="S65" s="119"/>
      <c r="T65" s="67" t="str">
        <f>'Smallbore Ranking'!M65</f>
        <v/>
      </c>
    </row>
    <row r="66" spans="7:20" x14ac:dyDescent="0.35">
      <c r="G66" s="45">
        <v>49</v>
      </c>
      <c r="H66" s="119" t="str">
        <f>'Air Rifle Ranking'!J66</f>
        <v/>
      </c>
      <c r="I66" s="119"/>
      <c r="J66" s="67" t="str">
        <f>'Air Rifle Ranking'!M66</f>
        <v/>
      </c>
      <c r="Q66" s="45">
        <v>49</v>
      </c>
      <c r="R66" s="119" t="str">
        <f>'Smallbore Ranking'!J66</f>
        <v/>
      </c>
      <c r="S66" s="119"/>
      <c r="T66" s="67" t="str">
        <f>'Smallbore Ranking'!M66</f>
        <v/>
      </c>
    </row>
    <row r="67" spans="7:20" x14ac:dyDescent="0.35">
      <c r="G67" s="45">
        <v>50</v>
      </c>
      <c r="H67" s="119" t="str">
        <f>'Air Rifle Ranking'!J67</f>
        <v/>
      </c>
      <c r="I67" s="119"/>
      <c r="J67" s="67" t="str">
        <f>'Air Rifle Ranking'!M67</f>
        <v/>
      </c>
      <c r="Q67" s="45">
        <v>50</v>
      </c>
      <c r="R67" s="119" t="str">
        <f>'Smallbore Ranking'!J67</f>
        <v/>
      </c>
      <c r="S67" s="119"/>
      <c r="T67" s="67" t="str">
        <f>'Smallbore Ranking'!M67</f>
        <v/>
      </c>
    </row>
    <row r="68" spans="7:20" x14ac:dyDescent="0.35">
      <c r="G68" s="45">
        <v>51</v>
      </c>
      <c r="H68" s="119" t="str">
        <f>'Air Rifle Ranking'!J68</f>
        <v/>
      </c>
      <c r="I68" s="119"/>
      <c r="J68" s="67" t="str">
        <f>'Air Rifle Ranking'!M68</f>
        <v/>
      </c>
      <c r="Q68" s="45">
        <v>51</v>
      </c>
      <c r="R68" s="119" t="str">
        <f>'Smallbore Ranking'!J68</f>
        <v/>
      </c>
      <c r="S68" s="119"/>
      <c r="T68" s="67" t="str">
        <f>'Smallbore Ranking'!M68</f>
        <v/>
      </c>
    </row>
    <row r="69" spans="7:20" x14ac:dyDescent="0.35">
      <c r="G69" s="45">
        <v>52</v>
      </c>
      <c r="H69" s="119" t="str">
        <f>'Air Rifle Ranking'!J69</f>
        <v/>
      </c>
      <c r="I69" s="119"/>
      <c r="J69" s="67" t="str">
        <f>'Air Rifle Ranking'!M69</f>
        <v/>
      </c>
      <c r="Q69" s="45">
        <v>52</v>
      </c>
      <c r="R69" s="140" t="str">
        <f>'Smallbore Ranking'!J69</f>
        <v/>
      </c>
      <c r="S69" s="140"/>
      <c r="T69" s="68" t="str">
        <f>'Smallbore Ranking'!M69</f>
        <v/>
      </c>
    </row>
    <row r="70" spans="7:20" x14ac:dyDescent="0.35">
      <c r="G70" s="45">
        <v>53</v>
      </c>
      <c r="H70" s="119" t="str">
        <f>'Air Rifle Ranking'!J70</f>
        <v/>
      </c>
      <c r="I70" s="119"/>
      <c r="J70" s="67" t="str">
        <f>'Air Rifle Ranking'!M70</f>
        <v/>
      </c>
      <c r="Q70" s="45">
        <v>53</v>
      </c>
      <c r="R70" s="123"/>
      <c r="S70" s="124"/>
      <c r="T70" s="95"/>
    </row>
    <row r="71" spans="7:20" ht="15" thickBot="1" x14ac:dyDescent="0.4">
      <c r="G71" s="45">
        <v>54</v>
      </c>
      <c r="H71" s="119" t="str">
        <f>'Air Rifle Ranking'!J71</f>
        <v/>
      </c>
      <c r="I71" s="119"/>
      <c r="J71" s="67" t="str">
        <f>'Air Rifle Ranking'!M71</f>
        <v/>
      </c>
      <c r="Q71" s="45">
        <v>54</v>
      </c>
      <c r="R71" s="120"/>
      <c r="S71" s="121"/>
      <c r="T71" s="96"/>
    </row>
    <row r="72" spans="7:20" x14ac:dyDescent="0.35">
      <c r="G72" s="45">
        <v>55</v>
      </c>
      <c r="H72" s="119" t="str">
        <f>'Air Rifle Ranking'!J72</f>
        <v/>
      </c>
      <c r="I72" s="119"/>
      <c r="J72" s="67" t="str">
        <f>'Air Rifle Ranking'!M72</f>
        <v/>
      </c>
    </row>
    <row r="73" spans="7:20" x14ac:dyDescent="0.35">
      <c r="G73" s="45">
        <v>56</v>
      </c>
      <c r="H73" s="119" t="str">
        <f>'Air Rifle Ranking'!J73</f>
        <v/>
      </c>
      <c r="I73" s="119"/>
      <c r="J73" s="67" t="str">
        <f>'Air Rifle Ranking'!M73</f>
        <v/>
      </c>
    </row>
    <row r="74" spans="7:20" x14ac:dyDescent="0.35">
      <c r="G74" s="45">
        <v>57</v>
      </c>
      <c r="H74" s="119" t="str">
        <f>'Air Rifle Ranking'!J74</f>
        <v/>
      </c>
      <c r="I74" s="119"/>
      <c r="J74" s="67" t="str">
        <f>'Air Rifle Ranking'!M74</f>
        <v/>
      </c>
    </row>
    <row r="75" spans="7:20" x14ac:dyDescent="0.35">
      <c r="G75" s="45">
        <v>58</v>
      </c>
      <c r="H75" s="119" t="str">
        <f>'Air Rifle Ranking'!J75</f>
        <v/>
      </c>
      <c r="I75" s="119"/>
      <c r="J75" s="67" t="str">
        <f>'Air Rifle Ranking'!M75</f>
        <v/>
      </c>
    </row>
    <row r="76" spans="7:20" x14ac:dyDescent="0.35">
      <c r="G76" s="45">
        <v>59</v>
      </c>
      <c r="H76" s="119" t="str">
        <f>'Air Rifle Ranking'!J76</f>
        <v/>
      </c>
      <c r="I76" s="119"/>
      <c r="J76" s="67" t="str">
        <f>'Air Rifle Ranking'!M76</f>
        <v/>
      </c>
    </row>
    <row r="77" spans="7:20" x14ac:dyDescent="0.35">
      <c r="G77" s="45">
        <v>60</v>
      </c>
      <c r="H77" s="119" t="str">
        <f>'Air Rifle Ranking'!J77</f>
        <v/>
      </c>
      <c r="I77" s="119"/>
      <c r="J77" s="67" t="str">
        <f>'Air Rifle Ranking'!M77</f>
        <v/>
      </c>
    </row>
    <row r="78" spans="7:20" x14ac:dyDescent="0.35">
      <c r="G78" s="45">
        <v>61</v>
      </c>
      <c r="H78" s="119" t="str">
        <f>'Air Rifle Ranking'!J78</f>
        <v/>
      </c>
      <c r="I78" s="119"/>
      <c r="J78" s="67" t="str">
        <f>'Air Rifle Ranking'!M78</f>
        <v/>
      </c>
    </row>
    <row r="79" spans="7:20" x14ac:dyDescent="0.35">
      <c r="G79" s="45">
        <v>62</v>
      </c>
      <c r="H79" s="119" t="str">
        <f>'Air Rifle Ranking'!J79</f>
        <v/>
      </c>
      <c r="I79" s="119"/>
      <c r="J79" s="67" t="str">
        <f>'Air Rifle Ranking'!M79</f>
        <v/>
      </c>
    </row>
    <row r="80" spans="7:20" ht="15" thickBot="1" x14ac:dyDescent="0.4">
      <c r="G80" s="46">
        <v>63</v>
      </c>
      <c r="H80" s="122" t="str">
        <f>'Air Rifle Ranking'!J80</f>
        <v/>
      </c>
      <c r="I80" s="122"/>
      <c r="J80" s="69" t="str">
        <f>'Air Rifle Ranking'!M80</f>
        <v/>
      </c>
    </row>
  </sheetData>
  <mergeCells count="192"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2025-11-29T18:40:32Z</cp:lastPrinted>
  <dcterms:created xsi:type="dcterms:W3CDTF">2024-11-25T19:50:55Z</dcterms:created>
  <dcterms:modified xsi:type="dcterms:W3CDTF">2025-12-06T15:48:58Z</dcterms:modified>
</cp:coreProperties>
</file>